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IC 2022\Downloads\"/>
    </mc:Choice>
  </mc:AlternateContent>
  <xr:revisionPtr revIDLastSave="0" documentId="13_ncr:1_{100433F8-1323-4FC4-89FF-CDF35DC5A609}" xr6:coauthVersionLast="47" xr6:coauthVersionMax="47" xr10:uidLastSave="{00000000-0000-0000-0000-000000000000}"/>
  <bookViews>
    <workbookView xWindow="-108" yWindow="-108" windowWidth="23256" windowHeight="12456" tabRatio="792" activeTab="7" xr2:uid="{00000000-000D-0000-FFFF-FFFF00000000}"/>
  </bookViews>
  <sheets>
    <sheet name="Concentrado" sheetId="1" r:id="rId1"/>
    <sheet name="CNMS" sheetId="8" state="hidden" r:id="rId2"/>
    <sheet name="CCS" sheetId="5" state="hidden" r:id="rId3"/>
    <sheet name="CG" sheetId="4" state="hidden" r:id="rId4"/>
    <sheet name="CIS" sheetId="6" state="hidden" r:id="rId5"/>
    <sheet name="CL" sheetId="7" state="hidden" r:id="rId6"/>
    <sheet name="IC" sheetId="9" state="hidden" r:id="rId7"/>
    <sheet name="Desglose " sheetId="16" r:id="rId8"/>
  </sheets>
  <externalReferences>
    <externalReference r:id="rId9"/>
  </externalReferences>
  <definedNames>
    <definedName name="_xlnm._FilterDatabase" localSheetId="2" hidden="1">CCS!$A$3:$T$3</definedName>
    <definedName name="_xlnm._FilterDatabase" localSheetId="3" hidden="1">CG!$A$3:$T$71</definedName>
    <definedName name="_xlnm._FilterDatabase" localSheetId="7" hidden="1">'Desglose '!$A$4:$BL$7</definedName>
    <definedName name="_xlnm.Print_Area" localSheetId="0">Concentrado!$A$1:$G$12</definedName>
    <definedName name="_xlnm.Print_Area" localSheetId="7">'Desglose '!$Q$2:$Z$4</definedName>
    <definedName name="_xlnm.Print_Titles" localSheetId="7">'Desglose 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6" l="1"/>
  <c r="AG7" i="16"/>
  <c r="AF7" i="16"/>
  <c r="AE7" i="16"/>
  <c r="AD7" i="16"/>
  <c r="AC7" i="16"/>
  <c r="W7" i="16"/>
  <c r="U7" i="16"/>
  <c r="T7" i="16"/>
  <c r="F9" i="1"/>
  <c r="E9" i="1"/>
  <c r="D9" i="1"/>
  <c r="C9" i="1"/>
  <c r="G7" i="5" l="1"/>
  <c r="H44" i="6"/>
  <c r="G43" i="6"/>
  <c r="H42" i="6"/>
  <c r="H41" i="6"/>
  <c r="H40" i="6"/>
  <c r="H38" i="6"/>
  <c r="H37" i="6"/>
  <c r="H35" i="6"/>
  <c r="H34" i="6"/>
  <c r="H32" i="6"/>
  <c r="H31" i="6"/>
  <c r="H29" i="6"/>
  <c r="H28" i="6"/>
  <c r="H27" i="6"/>
  <c r="H26" i="6"/>
  <c r="H25" i="6"/>
  <c r="H24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G9" i="6"/>
  <c r="H8" i="6"/>
  <c r="G8" i="6"/>
  <c r="G7" i="6"/>
  <c r="G6" i="6"/>
  <c r="G41" i="4"/>
  <c r="G37" i="4"/>
  <c r="H70" i="4"/>
  <c r="H69" i="4"/>
  <c r="H67" i="4"/>
  <c r="H66" i="4"/>
  <c r="H60" i="4"/>
  <c r="H61" i="4"/>
  <c r="H62" i="4"/>
  <c r="H63" i="4"/>
  <c r="H64" i="4"/>
  <c r="H59" i="4"/>
  <c r="H57" i="4"/>
  <c r="H50" i="4"/>
  <c r="H51" i="4"/>
  <c r="H52" i="4"/>
  <c r="H53" i="4"/>
  <c r="H54" i="4"/>
  <c r="H55" i="4"/>
  <c r="H56" i="4"/>
  <c r="H49" i="4"/>
  <c r="H48" i="4"/>
  <c r="H46" i="4"/>
  <c r="G45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31" i="4"/>
  <c r="G30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6" i="4"/>
  <c r="O27" i="9"/>
  <c r="O29" i="9"/>
  <c r="O28" i="9"/>
  <c r="G5" i="9"/>
  <c r="G4" i="9"/>
  <c r="G26" i="9"/>
  <c r="H30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7" i="9"/>
  <c r="O8" i="9"/>
  <c r="O6" i="9"/>
  <c r="G29" i="8"/>
  <c r="G15" i="8"/>
  <c r="G14" i="8"/>
  <c r="G5" i="8"/>
  <c r="G4" i="8"/>
  <c r="G32" i="8"/>
  <c r="G39" i="8"/>
  <c r="G37" i="8"/>
  <c r="O37" i="8"/>
  <c r="O11" i="8"/>
  <c r="O12" i="8"/>
  <c r="O13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8" i="8"/>
  <c r="O40" i="8"/>
  <c r="O41" i="8"/>
  <c r="O42" i="8"/>
  <c r="O43" i="8"/>
  <c r="O44" i="8"/>
  <c r="O7" i="8"/>
  <c r="O8" i="8"/>
  <c r="O9" i="8"/>
  <c r="O10" i="8"/>
  <c r="O6" i="8"/>
  <c r="G5" i="7"/>
  <c r="G4" i="7"/>
  <c r="G66" i="7"/>
  <c r="G74" i="7"/>
  <c r="G76" i="7"/>
  <c r="G78" i="7"/>
  <c r="G65" i="7"/>
  <c r="G84" i="7"/>
  <c r="G92" i="7"/>
  <c r="G90" i="7"/>
  <c r="H6" i="5"/>
  <c r="O6" i="5"/>
  <c r="H7" i="5"/>
  <c r="O7" i="5"/>
  <c r="H8" i="5"/>
  <c r="O8" i="5"/>
  <c r="H9" i="5"/>
  <c r="O9" i="5"/>
  <c r="H10" i="5"/>
  <c r="O10" i="5"/>
  <c r="H11" i="5"/>
  <c r="O11" i="5"/>
  <c r="H14" i="5"/>
  <c r="O14" i="5"/>
  <c r="H15" i="5"/>
  <c r="O15" i="5"/>
  <c r="H16" i="5"/>
  <c r="H17" i="5"/>
  <c r="O17" i="5"/>
  <c r="H18" i="5"/>
  <c r="O18" i="5"/>
  <c r="H19" i="5"/>
  <c r="O19" i="5"/>
  <c r="H21" i="5"/>
  <c r="O21" i="5"/>
  <c r="H23" i="5"/>
  <c r="O23" i="5"/>
  <c r="H25" i="5"/>
  <c r="O25" i="5"/>
  <c r="H26" i="5"/>
  <c r="O26" i="5"/>
  <c r="H27" i="5"/>
  <c r="O27" i="5"/>
  <c r="H29" i="5"/>
  <c r="O29" i="5"/>
  <c r="H30" i="5"/>
  <c r="O30" i="5"/>
  <c r="H32" i="5"/>
  <c r="G31" i="5"/>
  <c r="H34" i="5"/>
  <c r="O34" i="5"/>
  <c r="E34" i="5"/>
  <c r="E32" i="5"/>
  <c r="E30" i="5"/>
  <c r="E29" i="5"/>
  <c r="E27" i="5"/>
  <c r="E26" i="5"/>
  <c r="E25" i="5"/>
  <c r="E23" i="5"/>
  <c r="E21" i="5"/>
  <c r="E15" i="5"/>
  <c r="E16" i="5"/>
  <c r="E17" i="5"/>
  <c r="E18" i="5"/>
  <c r="E19" i="5"/>
  <c r="E14" i="5"/>
  <c r="E7" i="5"/>
  <c r="E8" i="5"/>
  <c r="E9" i="5"/>
  <c r="E10" i="5"/>
  <c r="E11" i="5"/>
  <c r="E6" i="5"/>
  <c r="G64" i="4"/>
  <c r="G52" i="4"/>
  <c r="G8" i="5"/>
  <c r="G6" i="5"/>
  <c r="G27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11" i="5"/>
  <c r="G10" i="5"/>
  <c r="G9" i="5"/>
  <c r="G14" i="5"/>
  <c r="G60" i="4"/>
  <c r="G37" i="6"/>
  <c r="G54" i="4"/>
  <c r="G17" i="5"/>
  <c r="G59" i="4"/>
  <c r="G38" i="4"/>
  <c r="G55" i="4"/>
  <c r="G15" i="5"/>
  <c r="G50" i="4"/>
  <c r="G16" i="5"/>
  <c r="G27" i="5"/>
  <c r="G34" i="6"/>
  <c r="G27" i="6"/>
  <c r="G32" i="4"/>
  <c r="G18" i="5"/>
  <c r="G56" i="4"/>
  <c r="G35" i="4"/>
  <c r="G23" i="5"/>
  <c r="G34" i="5"/>
  <c r="G46" i="4"/>
  <c r="G49" i="4"/>
  <c r="G53" i="4"/>
  <c r="G21" i="5"/>
  <c r="G44" i="4"/>
  <c r="G28" i="6"/>
  <c r="G19" i="5"/>
  <c r="G62" i="4"/>
  <c r="G34" i="4"/>
  <c r="G31" i="6"/>
  <c r="G39" i="4"/>
  <c r="G38" i="6"/>
  <c r="G32" i="6"/>
  <c r="G24" i="6"/>
  <c r="G42" i="4"/>
  <c r="G35" i="6"/>
  <c r="G25" i="5"/>
  <c r="G36" i="4"/>
  <c r="G43" i="4"/>
  <c r="G29" i="5"/>
  <c r="G44" i="6"/>
  <c r="G40" i="4"/>
  <c r="G26" i="5"/>
  <c r="G25" i="6"/>
  <c r="G31" i="4"/>
  <c r="G30" i="5"/>
  <c r="G29" i="6"/>
  <c r="G33" i="4"/>
  <c r="A16" i="5"/>
  <c r="O39" i="8"/>
  <c r="G51" i="4"/>
  <c r="G32" i="5"/>
  <c r="G40" i="6"/>
  <c r="G63" i="4"/>
  <c r="G61" i="4"/>
  <c r="G57" i="4"/>
  <c r="G48" i="4"/>
  <c r="G41" i="6"/>
  <c r="G26" i="6"/>
  <c r="G42" i="6"/>
  <c r="A6" i="5"/>
  <c r="A14" i="5"/>
  <c r="H94" i="7"/>
  <c r="H45" i="8"/>
  <c r="O45" i="8"/>
  <c r="H6" i="6"/>
  <c r="H7" i="6"/>
  <c r="A7" i="5"/>
  <c r="H9" i="6"/>
  <c r="G58" i="4"/>
  <c r="G28" i="5"/>
  <c r="G68" i="4"/>
  <c r="G33" i="6"/>
  <c r="G39" i="6"/>
  <c r="G30" i="6"/>
  <c r="G36" i="6"/>
  <c r="A15" i="5"/>
  <c r="G20" i="5"/>
  <c r="G23" i="6"/>
  <c r="H35" i="5"/>
  <c r="A17" i="5"/>
  <c r="G24" i="5"/>
  <c r="G5" i="4"/>
  <c r="G4" i="4"/>
  <c r="G13" i="5"/>
  <c r="H71" i="4"/>
  <c r="G47" i="4"/>
  <c r="G29" i="4"/>
  <c r="G65" i="4"/>
  <c r="G5" i="5"/>
  <c r="G4" i="5"/>
  <c r="G22" i="5"/>
  <c r="O32" i="5"/>
  <c r="G33" i="5"/>
  <c r="O16" i="5"/>
  <c r="A18" i="5"/>
  <c r="A32" i="5"/>
  <c r="A34" i="5"/>
  <c r="G5" i="6"/>
  <c r="G4" i="6"/>
  <c r="G22" i="6"/>
  <c r="G12" i="5"/>
  <c r="O35" i="5"/>
  <c r="A8" i="5"/>
  <c r="H45" i="6"/>
  <c r="A19" i="5"/>
  <c r="A9" i="5"/>
  <c r="A21" i="5"/>
  <c r="A10" i="5"/>
  <c r="A11" i="5"/>
  <c r="A23" i="5"/>
  <c r="A25" i="5"/>
  <c r="A26" i="5"/>
  <c r="A27" i="5"/>
  <c r="A29" i="5"/>
  <c r="A30" i="5"/>
  <c r="F11" i="1" l="1"/>
</calcChain>
</file>

<file path=xl/sharedStrings.xml><?xml version="1.0" encoding="utf-8"?>
<sst xmlns="http://schemas.openxmlformats.org/spreadsheetml/2006/main" count="1949" uniqueCount="602">
  <si>
    <t>UNIVERSIDAD DE GUANAJUATO</t>
  </si>
  <si>
    <t>DIRECCION DE INFRAESTRUCTURA Y SERVICIOS UNIVERSITARIOS</t>
  </si>
  <si>
    <t>30 de Enero de 2018</t>
  </si>
  <si>
    <t>PROGRAMA DE OBRA UG 2018</t>
  </si>
  <si>
    <t>Programa Anual de Obra 2024</t>
  </si>
  <si>
    <t>31 de marzo de 2024.</t>
  </si>
  <si>
    <t>No.</t>
  </si>
  <si>
    <t>CAMPUS/CNMS</t>
  </si>
  <si>
    <t>PROGRAMA</t>
  </si>
  <si>
    <t>SEDE</t>
  </si>
  <si>
    <t>ACCIÓN</t>
  </si>
  <si>
    <t>MONTO</t>
  </si>
  <si>
    <t>OBSERVACIÓN</t>
  </si>
  <si>
    <t>Varias</t>
  </si>
  <si>
    <t>Campus León</t>
  </si>
  <si>
    <t xml:space="preserve">Recurso de tratamiento federal, en proceso de firma de convenio y radicación de recurso. </t>
  </si>
  <si>
    <t>MONTO TOTAL  =</t>
  </si>
  <si>
    <t>Programa U079</t>
  </si>
  <si>
    <t>PROGRAMA DE OBRA CAMPUS CELAYA SALVATIERRA 2019</t>
  </si>
  <si>
    <t>PLANEACIÓN</t>
  </si>
  <si>
    <t>PROGRAMACIÓN</t>
  </si>
  <si>
    <t>CONTRATACIÓN</t>
  </si>
  <si>
    <t>ACCION</t>
  </si>
  <si>
    <t>CLAVE</t>
  </si>
  <si>
    <t>CAMPUS /CNMS/ INSTALCIONES CENTRALES</t>
  </si>
  <si>
    <t>UNIDAD RESPONSABLE DE EJECUCION</t>
  </si>
  <si>
    <t>DENOMINACIÓN DE ACCIÓN</t>
  </si>
  <si>
    <t>MONTO PROGRAMADO PARA OBRA</t>
  </si>
  <si>
    <t>TIEMPO DE EJECUCION</t>
  </si>
  <si>
    <t>INICIO PROBABLE DE OBRA</t>
  </si>
  <si>
    <t>TERMINO PROBABLE DE OBRA</t>
  </si>
  <si>
    <t>TIPO DE CONTRATACIÒN</t>
  </si>
  <si>
    <t>No. DE  PAQUETE DE CONTRATACIÓN</t>
  </si>
  <si>
    <t>MONTO CONTRATADO</t>
  </si>
  <si>
    <t xml:space="preserve">MONTO PENDIENTE </t>
  </si>
  <si>
    <t>MODALIDAD DE CONTRATACIÓN</t>
  </si>
  <si>
    <t>CONTRATISTA</t>
  </si>
  <si>
    <t>NUMERO DE CONTRATO</t>
  </si>
  <si>
    <t>RESPONSABLE</t>
  </si>
  <si>
    <t>Acciones de Conservación y mantenimiento</t>
  </si>
  <si>
    <t>Colegio Nivel Medio Superior</t>
  </si>
  <si>
    <t>CNMS-01</t>
  </si>
  <si>
    <t>Campus</t>
  </si>
  <si>
    <t>Salvatierra ENMS</t>
  </si>
  <si>
    <t>Mantenimiento rutinario, 3 a 4 veces al año, del Canal las Ardillas (retiro de basura, maleza, carrizo y cualquier material que obstruya el buen funcionamiento del canal)</t>
  </si>
  <si>
    <t>Ajudicación Directa Campus</t>
  </si>
  <si>
    <t>CNMS-02</t>
  </si>
  <si>
    <t>DISU</t>
  </si>
  <si>
    <t>Moroleón ENMS</t>
  </si>
  <si>
    <t>Construcción de caseta de control de acceso y construcción de la cubierta para la zona de mesas exteriores de estudiantes</t>
  </si>
  <si>
    <t>Adjudicación Directa UIC</t>
  </si>
  <si>
    <t>DPyOE + DAC</t>
  </si>
  <si>
    <t>CNMS-03</t>
  </si>
  <si>
    <t>Pénjamo ENMS</t>
  </si>
  <si>
    <t>Construcción de la tercera etapa del muro de colindancia</t>
  </si>
  <si>
    <t>CNMS-04</t>
  </si>
  <si>
    <t>Irapuato ENMS</t>
  </si>
  <si>
    <t xml:space="preserve">impermeabilización de edificios </t>
  </si>
  <si>
    <t>DAC</t>
  </si>
  <si>
    <t>CNMS-05</t>
  </si>
  <si>
    <t>Guanajuato ENMS</t>
  </si>
  <si>
    <t xml:space="preserve">Fabricación e instalación de pasamanos de seguridad en la escalera principal </t>
  </si>
  <si>
    <t>CNMS-06</t>
  </si>
  <si>
    <t>Primera etapa de construcción de la cubierta de la cancha de futbol rápido</t>
  </si>
  <si>
    <t>CNMS-07</t>
  </si>
  <si>
    <t>León CH ENMS</t>
  </si>
  <si>
    <t xml:space="preserve">Segunda etapa de la revisión y mantenimiento de la instalación hidráulica y sanitaria </t>
  </si>
  <si>
    <t>CNMS-08</t>
  </si>
  <si>
    <t xml:space="preserve">Construcción de consultorio dental, en la ENMS Irapuato </t>
  </si>
  <si>
    <t>Imagen Institucional y dignificación de Espacios</t>
  </si>
  <si>
    <t>48 SEDES ACADEMICAS</t>
  </si>
  <si>
    <t>SEÑALETICA UG</t>
  </si>
  <si>
    <t>SÑ-35</t>
  </si>
  <si>
    <t>Celaya I (Centro) ENMS</t>
  </si>
  <si>
    <t>Colocación de señaletica, en la Sede Celaya I (Centro) ENMS</t>
  </si>
  <si>
    <t>*POSTERGADO POR RECORTE PRESUPUESTAL UG</t>
  </si>
  <si>
    <t>DPyOE</t>
  </si>
  <si>
    <t>SÑ-36</t>
  </si>
  <si>
    <t>Celaya II (Sauz) ENMS</t>
  </si>
  <si>
    <t>Colocación de señaletica, en la Sede Celaya II (Sauz) ENMS</t>
  </si>
  <si>
    <t>SÑ-37</t>
  </si>
  <si>
    <t>Colocación de señaletica, en la Sede Guanajuato ENMS</t>
  </si>
  <si>
    <t>SÑ-38</t>
  </si>
  <si>
    <t>Colocación de señaletica, en la Sede Irapuato ENMS</t>
  </si>
  <si>
    <t>SÑ-39</t>
  </si>
  <si>
    <t>Colocación de señaletica, en la Sede León CH ENMS</t>
  </si>
  <si>
    <t>SÑ-40</t>
  </si>
  <si>
    <t>León HA ENMS</t>
  </si>
  <si>
    <t>Colocación de señaletica, en la Sede León HA ENMS</t>
  </si>
  <si>
    <t>SÑ-41</t>
  </si>
  <si>
    <t>Colocación de señaletica, en la Sede Moroleón ENMS</t>
  </si>
  <si>
    <t>SÑ-42</t>
  </si>
  <si>
    <t>Colocación de señaletica, en la Sede Pénjamo ENMS</t>
  </si>
  <si>
    <t>SÑ-43</t>
  </si>
  <si>
    <t>Salamanca I  ENMS</t>
  </si>
  <si>
    <t>Colocación de señaletica, en la Sede Salamanca I  ENMS</t>
  </si>
  <si>
    <t>SÑ-44</t>
  </si>
  <si>
    <t>Salamanca II ENMS</t>
  </si>
  <si>
    <t>Colocación de señaletica, en la Sede Salamanca II ENMS</t>
  </si>
  <si>
    <t>SÑ-45</t>
  </si>
  <si>
    <t>Colocación de señaletica, en la Sede Salvatierra ENMS</t>
  </si>
  <si>
    <t>SÑ-46</t>
  </si>
  <si>
    <t>San Luis de la Paz ENMS</t>
  </si>
  <si>
    <t>Colocación de señaletica, en la Sede San Luis de la Paz ENMS</t>
  </si>
  <si>
    <t>SÑ-47</t>
  </si>
  <si>
    <t>Silao ENMS</t>
  </si>
  <si>
    <t>Colocación de señaletica, en la Sede Silao ENMS</t>
  </si>
  <si>
    <t>SEDES ACADEMICAS</t>
  </si>
  <si>
    <t>Emblema UG</t>
  </si>
  <si>
    <t>EB-04</t>
  </si>
  <si>
    <t>Dignificación del acceso e iluminación de la fachada, de la Sede Guanajuato ENMS</t>
  </si>
  <si>
    <t>DPyOE + DCyDE</t>
  </si>
  <si>
    <t>EB-05</t>
  </si>
  <si>
    <t>Dignificación del acceso e iluminación de la fachada, de la Sede Salamanca II ENMS</t>
  </si>
  <si>
    <t>ESPACIO DE IDENTIDAD "UG"</t>
  </si>
  <si>
    <t>UG-17</t>
  </si>
  <si>
    <t>Letras UG y obra complementaría, de la Sede Celaya II (Sauz) ENMS</t>
  </si>
  <si>
    <t>UG-19</t>
  </si>
  <si>
    <t>Letras UG y obra complementaría, de la Sede León CH ENMS</t>
  </si>
  <si>
    <t>UG-20</t>
  </si>
  <si>
    <t>Letras UG y obra complementaría, de la Sede Pénjamo ENMS</t>
  </si>
  <si>
    <t>UG-21</t>
  </si>
  <si>
    <t>Letras UG y obra complementaría, de la Sede San Luis de la Paz ENMS</t>
  </si>
  <si>
    <t>Servicios relacionados con la obra pública</t>
  </si>
  <si>
    <t>SERV-02</t>
  </si>
  <si>
    <t>Mayorazgo</t>
  </si>
  <si>
    <t xml:space="preserve">Proyecto de red de drenaje sanitario  en la ENMS de Salvatierra y Mayorazgo. </t>
  </si>
  <si>
    <t>Fortalecimiento Institucional</t>
  </si>
  <si>
    <t xml:space="preserve">A espera de Gobierno del Estado </t>
  </si>
  <si>
    <t>FORT-03</t>
  </si>
  <si>
    <t>El Hormiguero</t>
  </si>
  <si>
    <t xml:space="preserve">Primera etapa del Edificio de la DCNMS </t>
  </si>
  <si>
    <t>FORT-04</t>
  </si>
  <si>
    <t xml:space="preserve"> Dictamen y puesta en marcha de planta de tratamiento de la Cafetería.</t>
  </si>
  <si>
    <t>FORT-05</t>
  </si>
  <si>
    <t>Tramites ante CONAGUA, referente a la planta de tratamientos</t>
  </si>
  <si>
    <t>FORT-06</t>
  </si>
  <si>
    <t xml:space="preserve">Complementación de obras para encausar los drenajes a la PTAR o a red municipal. </t>
  </si>
  <si>
    <t>FORT-07</t>
  </si>
  <si>
    <t xml:space="preserve">Construcción de la segunda etapa del acceso de la ENMS Silao. </t>
  </si>
  <si>
    <t>TOTAL CNMS=</t>
  </si>
  <si>
    <t>Campus Celaya Salvatierra</t>
  </si>
  <si>
    <t>CCS-01</t>
  </si>
  <si>
    <t>*El DPyOE, atenderá la revisión del Anteproyecto y desarrollara el Proyecto ejecutivo. 
*El DAC- Contratara y ejecutara</t>
  </si>
  <si>
    <t>CCS-02</t>
  </si>
  <si>
    <t>CCS-03</t>
  </si>
  <si>
    <t>CCS-04</t>
  </si>
  <si>
    <t>CCS-05</t>
  </si>
  <si>
    <t>CCS-06</t>
  </si>
  <si>
    <t>SÑ-01</t>
  </si>
  <si>
    <t>SÑ-02</t>
  </si>
  <si>
    <t>SÑ-03</t>
  </si>
  <si>
    <t>SÑ-04</t>
  </si>
  <si>
    <t>SÑ-05</t>
  </si>
  <si>
    <t>SÑ-06</t>
  </si>
  <si>
    <t>EB-02</t>
  </si>
  <si>
    <t>ParaBus UG</t>
  </si>
  <si>
    <t>BUS-03</t>
  </si>
  <si>
    <t>Sanitarios UG</t>
  </si>
  <si>
    <t>DS-01</t>
  </si>
  <si>
    <t>DS-02</t>
  </si>
  <si>
    <t>DS-03</t>
  </si>
  <si>
    <t>UG-01</t>
  </si>
  <si>
    <t>UG-02</t>
  </si>
  <si>
    <t>SERV-07</t>
  </si>
  <si>
    <t>Licitación Simplificada</t>
  </si>
  <si>
    <t>Banco Integrado de Proyectos  (BIP)</t>
  </si>
  <si>
    <t>BIP-01</t>
  </si>
  <si>
    <t>TOTAL CCS=</t>
  </si>
  <si>
    <t>PROGRAMA DE OBRA CAMPUS GUANAJUATO 2019</t>
  </si>
  <si>
    <t>Campus Guanajuato</t>
  </si>
  <si>
    <t>CG-01</t>
  </si>
  <si>
    <t>Noria Alta</t>
  </si>
  <si>
    <t>Se considerara en el Programa de Sanitarios UG</t>
  </si>
  <si>
    <t>CG-02</t>
  </si>
  <si>
    <t>CG-03</t>
  </si>
  <si>
    <t>CG-04</t>
  </si>
  <si>
    <t>Pueblito de Rocha</t>
  </si>
  <si>
    <t>CG-05</t>
  </si>
  <si>
    <t>CG-06</t>
  </si>
  <si>
    <t>CG-07</t>
  </si>
  <si>
    <t>Valenciana</t>
  </si>
  <si>
    <t>CG-08</t>
  </si>
  <si>
    <t>CG-09</t>
  </si>
  <si>
    <t>CG-10</t>
  </si>
  <si>
    <t>CG-11</t>
  </si>
  <si>
    <t>La Luz</t>
  </si>
  <si>
    <t>CG-12</t>
  </si>
  <si>
    <t>Calzada de Guadalupe</t>
  </si>
  <si>
    <t>CG-13</t>
  </si>
  <si>
    <t>CG-14</t>
  </si>
  <si>
    <t>CG-15</t>
  </si>
  <si>
    <t>CG-16</t>
  </si>
  <si>
    <t>CG-17</t>
  </si>
  <si>
    <t>CG-18</t>
  </si>
  <si>
    <t>Yerbabuena</t>
  </si>
  <si>
    <t>CG-19</t>
  </si>
  <si>
    <t>CG-20</t>
  </si>
  <si>
    <t>Belén</t>
  </si>
  <si>
    <t>CG-21</t>
  </si>
  <si>
    <t>DCyDE</t>
  </si>
  <si>
    <t>CG-22</t>
  </si>
  <si>
    <t>CG-23</t>
  </si>
  <si>
    <t>La Perlita</t>
  </si>
  <si>
    <t>SÑ-07</t>
  </si>
  <si>
    <t>SÑ-08</t>
  </si>
  <si>
    <t>Marfil</t>
  </si>
  <si>
    <t>SÑ-09</t>
  </si>
  <si>
    <t>San Matías</t>
  </si>
  <si>
    <t>SÑ-10</t>
  </si>
  <si>
    <t>Los Santos</t>
  </si>
  <si>
    <t>SÑ-11</t>
  </si>
  <si>
    <t xml:space="preserve">Lenguas </t>
  </si>
  <si>
    <t>SÑ-12</t>
  </si>
  <si>
    <t>Nieto Piña</t>
  </si>
  <si>
    <t>SÑ-13</t>
  </si>
  <si>
    <t>SÑ-14</t>
  </si>
  <si>
    <t>Paseo de la Presa</t>
  </si>
  <si>
    <t>SÑ-15</t>
  </si>
  <si>
    <t>SÑ-16</t>
  </si>
  <si>
    <t>San Luisito</t>
  </si>
  <si>
    <t>SÑ-17</t>
  </si>
  <si>
    <t>SÑ-18</t>
  </si>
  <si>
    <t>SÑ-19</t>
  </si>
  <si>
    <t>Valenciana II</t>
  </si>
  <si>
    <t>SÑ-20</t>
  </si>
  <si>
    <t>EB-01</t>
  </si>
  <si>
    <t>DS-04</t>
  </si>
  <si>
    <t>DS-05</t>
  </si>
  <si>
    <t>DS-06</t>
  </si>
  <si>
    <t>DS-07</t>
  </si>
  <si>
    <t>DS-08</t>
  </si>
  <si>
    <t>DS-09</t>
  </si>
  <si>
    <t>DS-10</t>
  </si>
  <si>
    <t>Nieto Piña II</t>
  </si>
  <si>
    <t>DS-11</t>
  </si>
  <si>
    <t>DS-12</t>
  </si>
  <si>
    <t>DS-13</t>
  </si>
  <si>
    <t>UG-03</t>
  </si>
  <si>
    <t>UG-04</t>
  </si>
  <si>
    <t>UG-05</t>
  </si>
  <si>
    <t>UG-06</t>
  </si>
  <si>
    <t>UG-08</t>
  </si>
  <si>
    <t>UG-09</t>
  </si>
  <si>
    <t>SERV-04</t>
  </si>
  <si>
    <t xml:space="preserve">Elaboración del proyecto ejecutivo del acceso principal y obras complementarias, de la Sede Noria Alta del campus Guanajuato </t>
  </si>
  <si>
    <t>SERV-09</t>
  </si>
  <si>
    <t>Proyecto Ejecutivo para el Edificio Académico (aulas y cubículos)</t>
  </si>
  <si>
    <t>FORT-01</t>
  </si>
  <si>
    <t>Terminación del tercer nivel del Edificio de Artes de la DAAD, Sede Marfil</t>
  </si>
  <si>
    <t>FORT-02</t>
  </si>
  <si>
    <t>Remodelación de la Ala Norte de la Planta Baja del Edificio Académico - Administrativo de la División de Ciencias Económico Administrativas.</t>
  </si>
  <si>
    <t>TOTAL CG =</t>
  </si>
  <si>
    <t>PROGRAMA DE OBRA CAMPUS IRAPUATO-SALAMANCA 2019</t>
  </si>
  <si>
    <t>Campus Irapuato Salamanca</t>
  </si>
  <si>
    <t>CIS-01</t>
  </si>
  <si>
    <t>Yuriria</t>
  </si>
  <si>
    <t>*Ver propuesta a piso, por desnivel de azoteas</t>
  </si>
  <si>
    <t>CIS-02</t>
  </si>
  <si>
    <t>Copal</t>
  </si>
  <si>
    <t>CIS-03</t>
  </si>
  <si>
    <t>*Dentro del Programa ParaBUS UG</t>
  </si>
  <si>
    <t>CIS-04</t>
  </si>
  <si>
    <t>Monto anterior 1054129.6, se redujo 200 mil, por cuestiones de presupuesto UG</t>
  </si>
  <si>
    <t>CIS-05</t>
  </si>
  <si>
    <t>CIS-06</t>
  </si>
  <si>
    <t>CIS-07</t>
  </si>
  <si>
    <t>CIS-08</t>
  </si>
  <si>
    <t>CIS-09</t>
  </si>
  <si>
    <t>CIS-10</t>
  </si>
  <si>
    <t>CIS-11</t>
  </si>
  <si>
    <t>La problemática se describre: los estudiantes caminan por el arroyo vehicular y puede ocasionar un accidente.</t>
  </si>
  <si>
    <t>CIS-12</t>
  </si>
  <si>
    <t>CIS-13</t>
  </si>
  <si>
    <t>CIS-14</t>
  </si>
  <si>
    <t>Palo Blanco</t>
  </si>
  <si>
    <t>CIS-15</t>
  </si>
  <si>
    <t>CIS-16</t>
  </si>
  <si>
    <t>SÑ-29</t>
  </si>
  <si>
    <t>Tierra Blanca</t>
  </si>
  <si>
    <t>SÑ-30</t>
  </si>
  <si>
    <t>SÑ-31</t>
  </si>
  <si>
    <t>SÑ-32</t>
  </si>
  <si>
    <t>SÑ-33</t>
  </si>
  <si>
    <t>SÑ-34</t>
  </si>
  <si>
    <t>BUS-01</t>
  </si>
  <si>
    <t>BUS-02</t>
  </si>
  <si>
    <t>DS-19</t>
  </si>
  <si>
    <t>DS-20</t>
  </si>
  <si>
    <t>UG-15</t>
  </si>
  <si>
    <t>UG-16</t>
  </si>
  <si>
    <t>SERV-05</t>
  </si>
  <si>
    <t>SERV-06</t>
  </si>
  <si>
    <t>SERV-08</t>
  </si>
  <si>
    <t>Convenio INIFED - INIFEG - UG</t>
  </si>
  <si>
    <t>INIFED-01</t>
  </si>
  <si>
    <t>Licitación Pública Nacional Federal</t>
  </si>
  <si>
    <t>TOTAL CIS=</t>
  </si>
  <si>
    <t>CL-01</t>
  </si>
  <si>
    <t>20 de Enero</t>
  </si>
  <si>
    <t>Mantenimiento a equipos de aire acondicionado (11,10), de la sede 20 de Enero</t>
  </si>
  <si>
    <t>Se cancela acción, se realizará con otros recursos de CL</t>
  </si>
  <si>
    <t>CL-02</t>
  </si>
  <si>
    <t>Mantenimiento a tuberías hidrosanitarias en baños, de la sede 20 de Enero 59,388.00</t>
  </si>
  <si>
    <t>CL-03</t>
  </si>
  <si>
    <t>Mantenimiento para la eliminación de roedores, de la sede 20 de Enero</t>
  </si>
  <si>
    <t>CL-04</t>
  </si>
  <si>
    <t>Mantenimiento a Cisternas, de la sede 20 de Enero</t>
  </si>
  <si>
    <t>CL-05</t>
  </si>
  <si>
    <t>Mantenimiento a la impermeabilización de edificio principal, de la sede 20 de Enero</t>
  </si>
  <si>
    <t>CL-06</t>
  </si>
  <si>
    <t>Impermeabilización de anexo, de la sede 20 de Enero</t>
  </si>
  <si>
    <t>CL-07</t>
  </si>
  <si>
    <t xml:space="preserve">Aquiles Serdán </t>
  </si>
  <si>
    <t xml:space="preserve"> Mantenimiento a muros con pintura a la cal (1800), de la sede Aquiles Serdán </t>
  </si>
  <si>
    <t>CL-08</t>
  </si>
  <si>
    <t xml:space="preserve">Mantenimiento para la eliminación de roedores en el Centro Universitario y de Servicios, de la sede  Aquiles Serdán </t>
  </si>
  <si>
    <t>CL-09</t>
  </si>
  <si>
    <t>Mantenimiento a tuberías hidrosanitarias en baños, de la sede  Aquiles Serdán  19,240</t>
  </si>
  <si>
    <t>CL-10</t>
  </si>
  <si>
    <t>Mantenimiento a equipos de aire  y ventilación en el Centro Universitario y de Servicios de la Sede Aquiles Serdán.</t>
  </si>
  <si>
    <t>CL-11</t>
  </si>
  <si>
    <t>Adecuación de domos para ventilación de aulas</t>
  </si>
  <si>
    <t>CL-12</t>
  </si>
  <si>
    <t>Campestre</t>
  </si>
  <si>
    <t>Mantenimiento a cisterna y rehabilitación de bomba de aguas negras</t>
  </si>
  <si>
    <t>CL-13</t>
  </si>
  <si>
    <t>Mantenimiento para la eliminación de roedores en la Sede Campestre</t>
  </si>
  <si>
    <t>CL-14</t>
  </si>
  <si>
    <t>Mantenimiento a tuberías hidrosanitarias en baños, 14,200.00</t>
  </si>
  <si>
    <t>CL-15</t>
  </si>
  <si>
    <t>DCAT</t>
  </si>
  <si>
    <t xml:space="preserve">Mantenimiento a transformador 75 kva </t>
  </si>
  <si>
    <t>CL-16</t>
  </si>
  <si>
    <t>Mantenimiento a cisterna de la sede</t>
  </si>
  <si>
    <t>CL-17</t>
  </si>
  <si>
    <t>Fórum</t>
  </si>
  <si>
    <t>Mantenimiento a transformador 750kva de Rectoría Sede Fórum.</t>
  </si>
  <si>
    <t>CL-18</t>
  </si>
  <si>
    <t>Mantenimiento a planta de emergencia 35 Kva de Rectoría Sede Fórum</t>
  </si>
  <si>
    <t>CL-19</t>
  </si>
  <si>
    <t>Mantenimiento a bomba de agua Negra 5hp de Rectoría Sede Fórum</t>
  </si>
  <si>
    <t>CL-20</t>
  </si>
  <si>
    <t>Mantenimiento a bomba de agua Negra 3hp  de Rectoría Sede Fórum</t>
  </si>
  <si>
    <t>CL-21</t>
  </si>
  <si>
    <t>Mantenimiento a bomba contra incendios 3 hp de Rectoría Sede Fórum</t>
  </si>
  <si>
    <t>CL-22</t>
  </si>
  <si>
    <t>Mantenimiento a pintura de estructura del sótano en la Sede Fórum</t>
  </si>
  <si>
    <t>CL-23</t>
  </si>
  <si>
    <t>Sellado de ventanas exteriores en fachada</t>
  </si>
  <si>
    <t>CL-24</t>
  </si>
  <si>
    <t>Sellado calafateo en  pisos en estacionamiento en juntas de losas</t>
  </si>
  <si>
    <t>CL-25</t>
  </si>
  <si>
    <t>Mantenimiento a tuberías hidrosanitarias en baños</t>
  </si>
  <si>
    <t>Se cancela acción, se realizará con otros recursos de CL. Se considerara en el Programa de Sanitarios UG</t>
  </si>
  <si>
    <t>CL-26</t>
  </si>
  <si>
    <t>Sellado de muro de concreto en estacionamiento</t>
  </si>
  <si>
    <t>CL-27</t>
  </si>
  <si>
    <t>Mantenimiento a cisterna de agua potable</t>
  </si>
  <si>
    <t>CL-28</t>
  </si>
  <si>
    <t>Mantenimiento a sistema contraincendios</t>
  </si>
  <si>
    <t>Se adiciona acción</t>
  </si>
  <si>
    <t>CL-29</t>
  </si>
  <si>
    <t>Jerez</t>
  </si>
  <si>
    <t>Mantenimiento a transformador 45 Kva del Centro Universitario y de Servicios Sede Jerez</t>
  </si>
  <si>
    <t>CL-30</t>
  </si>
  <si>
    <t>CL-31</t>
  </si>
  <si>
    <t>Mantenimiento para la eliminación de roedores en la Sede Jerez.</t>
  </si>
  <si>
    <t>CL-32</t>
  </si>
  <si>
    <t>San Carlos</t>
  </si>
  <si>
    <t>Mantenimiento de aire acondicionado azotea edifico Ciencias de la Salud (49)</t>
  </si>
  <si>
    <t>CL-33</t>
  </si>
  <si>
    <t>Mantenimiento de tuberías de aire acondicionado azotea en el edificio de CSyH de la Sede San Carlos (60)</t>
  </si>
  <si>
    <t>CL-34</t>
  </si>
  <si>
    <t>Mantenimiento a transformador de 500 kva de Rectoría Sede San Carlos.</t>
  </si>
  <si>
    <t>CL-35</t>
  </si>
  <si>
    <t>Mantenimiento a transformador de 300 Kva Salud de Ciencias de la Salud Sede San Carlos.</t>
  </si>
  <si>
    <t>CL-36</t>
  </si>
  <si>
    <t>Planta de emergencia de 75 kva en ciencias de la salud de la Sede San Carlos</t>
  </si>
  <si>
    <t>CL-37</t>
  </si>
  <si>
    <t>PTAR Mantenimiento a bomba 5 hp de la Rectoría Sede San Carlos.</t>
  </si>
  <si>
    <t>CL-38</t>
  </si>
  <si>
    <t>Mantenimiento de sistema contra incendios Piloto de .5 hp,electrica de 15 hp y de combustión  de la Rectoría Sede San Carlos.</t>
  </si>
  <si>
    <t>CL-39</t>
  </si>
  <si>
    <t>Planta de emergencia de 100 Kva. Sociales  de la Rectoría Sede San Carlos.</t>
  </si>
  <si>
    <t>CL-40</t>
  </si>
  <si>
    <t>Mantenimiento a bomba sistema de riego 5 hp  de la Rectoría Sede San Carlos.</t>
  </si>
  <si>
    <t>CL-41</t>
  </si>
  <si>
    <t>Mantenimiento a soplador  10 kva  de la Rectoría Sede San Carlos.</t>
  </si>
  <si>
    <t>CL-42</t>
  </si>
  <si>
    <t>Mantenimiento a baños y luminarias del edificio de CSyH Sede San Carlos. 38240</t>
  </si>
  <si>
    <t>CL-43</t>
  </si>
  <si>
    <t>Mantenimiento a  baños y luminarias de la sede del Polideportivo en la Sede San Carlos. 36240</t>
  </si>
  <si>
    <t>CL-44</t>
  </si>
  <si>
    <t>Mantenimiento  de baños y luminarias de ciencias de la salud en Sede San Carlos 42320</t>
  </si>
  <si>
    <t>CL-45</t>
  </si>
  <si>
    <t>Mantenimiento cisternas edificio de CSy H</t>
  </si>
  <si>
    <t>CL-46</t>
  </si>
  <si>
    <t>Mantenimiento a luminarias de la Sede San Carlos</t>
  </si>
  <si>
    <t>Se incrementa el monto en la acción</t>
  </si>
  <si>
    <t>CL-47</t>
  </si>
  <si>
    <t>Mantenimiento en cisternas  torre medica UG</t>
  </si>
  <si>
    <t>CL-48</t>
  </si>
  <si>
    <t>Mantenimiento en tanque elevado de la sede San Carlos</t>
  </si>
  <si>
    <t>CL-49</t>
  </si>
  <si>
    <t>Mantenimiento a alumbrado interior del Centro Universitario y de Servicios de la Sede Jerez(80)</t>
  </si>
  <si>
    <t>CL-50</t>
  </si>
  <si>
    <t>Mantenimiento tableros eléctricos en la Sede 20 de Enero</t>
  </si>
  <si>
    <t>CL-51</t>
  </si>
  <si>
    <t>Mantenimiento al cableado  para el edificio de ciencias médicas.</t>
  </si>
  <si>
    <t>CL-52</t>
  </si>
  <si>
    <t>Mantenimiento al cableado interno  de la sede</t>
  </si>
  <si>
    <t>CL-53</t>
  </si>
  <si>
    <t>Mantenimiento al alumbrado interno de la sede(60)</t>
  </si>
  <si>
    <t>CL-54</t>
  </si>
  <si>
    <t>Mantenimiento a la pintura interior de la sede</t>
  </si>
  <si>
    <t>CL-55</t>
  </si>
  <si>
    <t>Mantenimiento a Iluminación interior en el Centro Universitario y de Servicios de la Sede Aquiles Serdán (35)</t>
  </si>
  <si>
    <t>CL-56</t>
  </si>
  <si>
    <t>Display para arranque de planta de emergencia en la sede</t>
  </si>
  <si>
    <t>CL-57</t>
  </si>
  <si>
    <t>Medidor de propela en tren de válvulas en pozo profundo</t>
  </si>
  <si>
    <t>CL-58</t>
  </si>
  <si>
    <t>Mantenimiento áreas exterior torre vida UG</t>
  </si>
  <si>
    <t>CL-59</t>
  </si>
  <si>
    <t>Segunda etapa de Adecuación de espacio para el área de servicio estudiantil en el tercer nivel del edificio C de la sede Campestre del Campus León.</t>
  </si>
  <si>
    <t>SÑ-21</t>
  </si>
  <si>
    <t>Colocación de señaletica, en la Sede 20 de Enero</t>
  </si>
  <si>
    <t>SÑ-22</t>
  </si>
  <si>
    <t xml:space="preserve">Colocación de señaletica, en la Sede Aquiles Serdán </t>
  </si>
  <si>
    <t>SÑ-23</t>
  </si>
  <si>
    <t>Colocación de señaletica, en la Sede Campestre</t>
  </si>
  <si>
    <t>SÑ-24</t>
  </si>
  <si>
    <t>DCAT - Departamento de Ciencias Aplicadas al Trabajo</t>
  </si>
  <si>
    <t>Colocación de señaletica, en la Sede DCAT - Departamento de Ciencias Aplicadas al Trabajo</t>
  </si>
  <si>
    <t>SÑ-25</t>
  </si>
  <si>
    <t>Colocación de señaletica, en la Sede Fórum</t>
  </si>
  <si>
    <t>SÑ-26</t>
  </si>
  <si>
    <t>Colocación de señaletica, en la Sede Jerez</t>
  </si>
  <si>
    <t>SÑ-28</t>
  </si>
  <si>
    <t>Colocación de señaletica, en la Sede San Carlos</t>
  </si>
  <si>
    <t>EB-03</t>
  </si>
  <si>
    <t>Dignificación e iluminación de la fachada principal, de la Sede Campestre</t>
  </si>
  <si>
    <t>BUS-04</t>
  </si>
  <si>
    <t>Construcción de parabus institucional, de la Sede San Carlos</t>
  </si>
  <si>
    <t>DS-14</t>
  </si>
  <si>
    <t>Dignificación de modulo sanitario, de la Sede 20 de Enero</t>
  </si>
  <si>
    <t>DS-15</t>
  </si>
  <si>
    <t xml:space="preserve">Dignificación de modulo sanitario, de la Sede Aquiles Serdán </t>
  </si>
  <si>
    <t>DS-16</t>
  </si>
  <si>
    <t>Dignificación de modulo sanitario, de la Sede Campestre</t>
  </si>
  <si>
    <t>DS-17</t>
  </si>
  <si>
    <t>Dignificación de modulo sanitario, de la Sede DCAT - Departamento de Ciencias Aplicadas al Trabajo</t>
  </si>
  <si>
    <t>DS-18</t>
  </si>
  <si>
    <t>Dignificación de modulo sanitario, de la Sede Jerez</t>
  </si>
  <si>
    <t>UG-10</t>
  </si>
  <si>
    <t>Letras UG y obra complementaría, de la Sede 20 de Enero</t>
  </si>
  <si>
    <t>UG-11</t>
  </si>
  <si>
    <t>Letras UG y obra complementaría, de la Sede Campestre</t>
  </si>
  <si>
    <t>UG-12</t>
  </si>
  <si>
    <t>Letras UG y obra complementaría, de la Sede DCAT - Departamento de Ciencias Aplicadas al Trabajo</t>
  </si>
  <si>
    <t>UG-13</t>
  </si>
  <si>
    <t>Letras UG y obra complementaría, de la Sede Fórum</t>
  </si>
  <si>
    <t>UG-14</t>
  </si>
  <si>
    <t>Letras UG y obra complementaría, de la Sede Jerez</t>
  </si>
  <si>
    <t>SERV-03</t>
  </si>
  <si>
    <t>Proyecto de complemento de ingenierías, así como obras complementarias y obra exterior del edificio G.</t>
  </si>
  <si>
    <t>BIP-02</t>
  </si>
  <si>
    <t xml:space="preserve">Ampliación de infraestructura y obras complementarias del edificio G de laboratorios de la División de Ciencias e Ingenierías, Sede Campestre, Campus León </t>
  </si>
  <si>
    <t>Licitación Pública Nacional Estatal</t>
  </si>
  <si>
    <t>TOTAL CL =</t>
  </si>
  <si>
    <t>Instalaciones Centrales</t>
  </si>
  <si>
    <t>IC-02</t>
  </si>
  <si>
    <t>Lascuráin de Retana</t>
  </si>
  <si>
    <t>Adquisición de equipo de Seguridad y herramienta para el departamento de conservación  y dignificación de espacios.</t>
  </si>
  <si>
    <t>IC-03</t>
  </si>
  <si>
    <t>Mantenimiento y diésel para Planta de Energía, en el edificio central. (2 veces al año)</t>
  </si>
  <si>
    <t>IC-04</t>
  </si>
  <si>
    <t>Mantenimiento Preventivo a Elevador Panorámico. (servicio bimestral)</t>
  </si>
  <si>
    <t>IC-05</t>
  </si>
  <si>
    <t>Mantenimiento Preventivo a Elevador de la Calzada. (servicio bimestral)</t>
  </si>
  <si>
    <t>IC-06</t>
  </si>
  <si>
    <t>Servicios Generales en las instalaciones Centrales.</t>
  </si>
  <si>
    <t>IC-07</t>
  </si>
  <si>
    <t>Biblioteca Central</t>
  </si>
  <si>
    <t>Sustitución de pisos y cancelerías (2da etapa) en la Biblioteca Central y dignificación de sanitarios</t>
  </si>
  <si>
    <t>IC-08</t>
  </si>
  <si>
    <t>Casa de la Mujer Universitaria</t>
  </si>
  <si>
    <t xml:space="preserve">Casa de la Mujer Universitaria mantenimiento </t>
  </si>
  <si>
    <t>Adjudicación Directa Campus</t>
  </si>
  <si>
    <t>IC-09</t>
  </si>
  <si>
    <t>Iluminación y acabados en muros del primer nivel del Edificio Central</t>
  </si>
  <si>
    <t>IC-13</t>
  </si>
  <si>
    <t>Primera etapa de restauración de la escalinata y del Edificio Central</t>
  </si>
  <si>
    <t>IC-15</t>
  </si>
  <si>
    <t>Adecuación de los espacios de la Dirección de Planeación</t>
  </si>
  <si>
    <t>IC-16</t>
  </si>
  <si>
    <t>Mantenimiento de Aire Acondicionado, en el Edificio Central</t>
  </si>
  <si>
    <t>IC-17</t>
  </si>
  <si>
    <t>Fachada y acabado en piso de cuarto eléctrico, del Edificio Central.</t>
  </si>
  <si>
    <t>IC-18</t>
  </si>
  <si>
    <t>Archivo de concentración - Silao</t>
  </si>
  <si>
    <t>Mantenimiento general del Archivo de Concentración de la Universidad de Guanajuato (VEN).</t>
  </si>
  <si>
    <t>DAC + DCyDE</t>
  </si>
  <si>
    <t>IC-20</t>
  </si>
  <si>
    <t>Mesón de San Antonio</t>
  </si>
  <si>
    <t xml:space="preserve">Segunda etapa de restauración, de la fachada del Mesón de San Antonio </t>
  </si>
  <si>
    <t>IC-21</t>
  </si>
  <si>
    <t>Segunda etapa de intervención del Claustro Academico</t>
  </si>
  <si>
    <t>IC-22</t>
  </si>
  <si>
    <t>Casa Positos DISU</t>
  </si>
  <si>
    <t>Adecuación de instalaciones electricas, telecomunicaciones y seguridad de la Casa Positos - DISU</t>
  </si>
  <si>
    <t>IC-23</t>
  </si>
  <si>
    <t>Patio de la Santísima Trinidad (pintura, canteras 1ra etapa).</t>
  </si>
  <si>
    <t>Se pospone, durante el ejercicio 2019, se buscara recurso - $2,000,000.00</t>
  </si>
  <si>
    <t>IC-24</t>
  </si>
  <si>
    <t>Adecuación y remodelación de los espacios de la Contraloría General</t>
  </si>
  <si>
    <t>IC-25</t>
  </si>
  <si>
    <t>Adecuación y remodelación de los espacios para prestaciones y servicios a jubilados (acceso Calzada RH).</t>
  </si>
  <si>
    <t>IC-26</t>
  </si>
  <si>
    <t>Adecuación y remodelación de espacios de activación física en el 1er nivel del patio jesuita</t>
  </si>
  <si>
    <t>FORT-8</t>
  </si>
  <si>
    <t>Primera etapa de la red médica (reubicación de área administrativa)</t>
  </si>
  <si>
    <t>FORT-9</t>
  </si>
  <si>
    <t>Segunda etapa de la red médica (área de atención en dos niveles)</t>
  </si>
  <si>
    <t>FORT-10</t>
  </si>
  <si>
    <t>Rehabilitación de los espacios del Departamento de Adquisiciones y Apoyos Diversos - DISU</t>
  </si>
  <si>
    <t>TOTAL PRESUPUESTADO</t>
  </si>
  <si>
    <t>PROGRAMA ANUAL DE OBRA UG 2024 - Corte al 31 de marzo de 2024</t>
  </si>
  <si>
    <t>CÓDIGO PROGRAMATICO</t>
  </si>
  <si>
    <t>CONTROL TRIMESTRAL</t>
  </si>
  <si>
    <t xml:space="preserve">CIERRE Y PUESTA EN MARCHA </t>
  </si>
  <si>
    <t>FONDO</t>
  </si>
  <si>
    <t>CeGe</t>
  </si>
  <si>
    <t>PosPre</t>
  </si>
  <si>
    <t>ÁREA FUNCIONAL</t>
  </si>
  <si>
    <t>PROYECTO "Q"</t>
  </si>
  <si>
    <t>NORMATIVA APLICABLE POR ORIGEN DEL RECURSO</t>
  </si>
  <si>
    <t>NORMATIVA APLICABLE POR PROCESO</t>
  </si>
  <si>
    <t>TIEMPO ESTIMADO DE ENTREGA DE RECURSO</t>
  </si>
  <si>
    <t>FECHA DE VENCIMIENTO DE RECURSO</t>
  </si>
  <si>
    <t>PROYECTO ARQUITECTONICO /EJECUTIVO</t>
  </si>
  <si>
    <t>PERMISOS DE INAH</t>
  </si>
  <si>
    <t>CONSTANCIA QUE ASEGURE PROPIEDAD, POSESION O CONVENIO</t>
  </si>
  <si>
    <t>RIESGOS</t>
  </si>
  <si>
    <t xml:space="preserve">CAMPUS/CNMS/INSTALACIONES CENTRALES </t>
  </si>
  <si>
    <t xml:space="preserve">MONTO PROGRAMADO </t>
  </si>
  <si>
    <t>AJUSTE</t>
  </si>
  <si>
    <t>MOTIVO DE AJUSTE</t>
  </si>
  <si>
    <t xml:space="preserve">MONTO MODIFICADO </t>
  </si>
  <si>
    <t>% de inversión</t>
  </si>
  <si>
    <t>ADMINISTRA</t>
  </si>
  <si>
    <t>Tipo de contratación</t>
  </si>
  <si>
    <t>SUPERVISOR</t>
  </si>
  <si>
    <t>Contratistas</t>
  </si>
  <si>
    <t>MONTO PRESUPUESTADO</t>
  </si>
  <si>
    <t>PRESUPUESTO MODIFICADO</t>
  </si>
  <si>
    <t>MONTO DE AMPLIACIÓN</t>
  </si>
  <si>
    <t>MONTO TOTAL A EJECUTAR</t>
  </si>
  <si>
    <t>SALDO DISPONIBLE</t>
  </si>
  <si>
    <t>No. de 
Contrato</t>
  </si>
  <si>
    <t>Clave de Contrato</t>
  </si>
  <si>
    <t>PORCENTAJE DE ANTICIPO</t>
  </si>
  <si>
    <t>MONTO DE ANTICIPO</t>
  </si>
  <si>
    <t>FECHA DE FIRMA DEL CONTRATO</t>
  </si>
  <si>
    <t>FECHA DE INICIO DE LOS TRABAJOS</t>
  </si>
  <si>
    <t xml:space="preserve">FECHA DE TERMINO DE LOS TRABAJOS </t>
  </si>
  <si>
    <t>Periodo de Ejecución</t>
  </si>
  <si>
    <t>ESTATUS DE
FASE I</t>
  </si>
  <si>
    <t>MONTO EJECUTADO</t>
  </si>
  <si>
    <t>SALDO POR EJERCER O ECONOMIA</t>
  </si>
  <si>
    <t>EJECUTADO PRIMER TRIMESTRE %</t>
  </si>
  <si>
    <t>EJECUTADO SEGUNDO TRIMESTRE %</t>
  </si>
  <si>
    <t>EJECUTADO TERCER TRIMESTRE %</t>
  </si>
  <si>
    <t>EJECUTADO CUARTO TRIMESTRE %</t>
  </si>
  <si>
    <t xml:space="preserve">EJECUTADO PRIMER TRIMESTRE (2024) % </t>
  </si>
  <si>
    <t>AVANCE FINANCIERO (%)</t>
  </si>
  <si>
    <t>AVANCE FÍSICO (%)</t>
  </si>
  <si>
    <t>% DE AVANCEL DE ACCIÓN</t>
  </si>
  <si>
    <t>ESTATUS DE 
FASE II</t>
  </si>
  <si>
    <t>FECHA DE TERMINACIÓN REAL</t>
  </si>
  <si>
    <t>ACTA FINIQUITO</t>
  </si>
  <si>
    <t>ACTA ENTREGA - RECEPCIÓN</t>
  </si>
  <si>
    <t>MONTO EJECUTADO EN ACTA</t>
  </si>
  <si>
    <t>VALIDACIÓN MONTO ACTA VS EJECUTADO</t>
  </si>
  <si>
    <t>FECHA DE INICIO DE GARANTIAS</t>
  </si>
  <si>
    <t xml:space="preserve">FECHA DE EXPIRACIÓN DE GARANTIAS </t>
  </si>
  <si>
    <t xml:space="preserve">VIGENCIA DE GARANTIAS </t>
  </si>
  <si>
    <t>DÍAS DE VIGENCIA</t>
  </si>
  <si>
    <t>ESTATUS DE 
FASE III</t>
  </si>
  <si>
    <t>NA</t>
  </si>
  <si>
    <t>Se requiere PE</t>
  </si>
  <si>
    <t>Propiedad UG</t>
  </si>
  <si>
    <t>N/A</t>
  </si>
  <si>
    <t>En desarrollo de propuesta técnica</t>
  </si>
  <si>
    <t xml:space="preserve"> N/A</t>
  </si>
  <si>
    <t>Federal</t>
  </si>
  <si>
    <t xml:space="preserve"> Ley de Obra Pública y Servicios relacionados con las mismas</t>
  </si>
  <si>
    <t>U079-01</t>
  </si>
  <si>
    <t xml:space="preserve">Proyecto de dignificación, mantenimiento y rehabilitación de la sede Campestre II, para impulsar el programa educativo de reciente creación TSU en Curtiduría, Primera Etapa. </t>
  </si>
  <si>
    <t>Pendiente código</t>
  </si>
  <si>
    <t>Licitación Pública por DISU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</si>
</sst>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0.0000"/>
    <numFmt numFmtId="166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1"/>
      <color rgb="FFFA7D00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6"/>
      <color theme="0"/>
      <name val="Arial"/>
      <family val="2"/>
    </font>
    <font>
      <b/>
      <sz val="12"/>
      <color rgb="FFFFC000"/>
      <name val="Arial"/>
      <family val="2"/>
    </font>
    <font>
      <b/>
      <sz val="18"/>
      <color theme="0"/>
      <name val="Arial"/>
      <family val="2"/>
    </font>
    <font>
      <sz val="12"/>
      <color theme="1"/>
      <name val="Calibri"/>
      <family val="2"/>
      <scheme val="minor"/>
    </font>
    <font>
      <b/>
      <sz val="22"/>
      <color rgb="FFFA7D00"/>
      <name val="Arial"/>
      <family val="2"/>
    </font>
    <font>
      <sz val="8"/>
      <name val="Calibri"/>
      <family val="2"/>
      <scheme val="minor"/>
    </font>
    <font>
      <b/>
      <sz val="12"/>
      <color rgb="FF0000FF"/>
      <name val="Arial"/>
      <family val="2"/>
    </font>
    <font>
      <b/>
      <sz val="12"/>
      <color rgb="FF0070C0"/>
      <name val="Arial"/>
      <family val="2"/>
    </font>
    <font>
      <sz val="12"/>
      <color theme="8" tint="-0.24997711111789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1">
    <xf numFmtId="0" fontId="0" fillId="0" borderId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12" borderId="0" applyNumberFormat="0" applyBorder="0" applyAlignment="0" applyProtection="0"/>
    <xf numFmtId="164" fontId="1" fillId="0" borderId="0"/>
    <xf numFmtId="0" fontId="11" fillId="15" borderId="12" applyNumberForma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2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left" vertical="center" wrapText="1"/>
    </xf>
    <xf numFmtId="14" fontId="16" fillId="6" borderId="6" xfId="0" applyNumberFormat="1" applyFont="1" applyFill="1" applyBorder="1" applyAlignment="1">
      <alignment horizontal="left" vertical="center" wrapText="1"/>
    </xf>
    <xf numFmtId="0" fontId="16" fillId="13" borderId="6" xfId="0" applyFont="1" applyFill="1" applyBorder="1" applyAlignment="1">
      <alignment horizontal="left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center" vertical="center" wrapText="1"/>
    </xf>
    <xf numFmtId="44" fontId="18" fillId="14" borderId="6" xfId="0" applyNumberFormat="1" applyFont="1" applyFill="1" applyBorder="1" applyAlignment="1">
      <alignment horizontal="center" vertical="center" wrapText="1"/>
    </xf>
    <xf numFmtId="44" fontId="18" fillId="8" borderId="6" xfId="2" applyNumberFormat="1" applyFont="1" applyFill="1" applyBorder="1" applyAlignment="1">
      <alignment horizontal="left" vertical="center"/>
    </xf>
    <xf numFmtId="44" fontId="18" fillId="8" borderId="6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 wrapText="1"/>
    </xf>
    <xf numFmtId="44" fontId="18" fillId="8" borderId="6" xfId="1" applyFont="1" applyFill="1" applyBorder="1" applyAlignment="1">
      <alignment horizontal="left" vertical="center"/>
    </xf>
    <xf numFmtId="44" fontId="18" fillId="8" borderId="6" xfId="1" applyFont="1" applyFill="1" applyBorder="1" applyAlignment="1">
      <alignment horizontal="center" vertical="center"/>
    </xf>
    <xf numFmtId="44" fontId="12" fillId="8" borderId="6" xfId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 wrapText="1"/>
    </xf>
    <xf numFmtId="44" fontId="12" fillId="0" borderId="6" xfId="2" applyNumberFormat="1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44" fontId="12" fillId="0" borderId="6" xfId="1" applyFont="1" applyBorder="1" applyAlignment="1">
      <alignment horizontal="left" vertical="center"/>
    </xf>
    <xf numFmtId="0" fontId="15" fillId="11" borderId="6" xfId="2" applyFont="1" applyFill="1" applyBorder="1" applyAlignment="1">
      <alignment horizontal="left" vertical="center" wrapText="1"/>
    </xf>
    <xf numFmtId="0" fontId="15" fillId="11" borderId="6" xfId="2" applyFont="1" applyFill="1" applyBorder="1" applyAlignment="1">
      <alignment horizontal="center" vertical="center" wrapText="1"/>
    </xf>
    <xf numFmtId="44" fontId="12" fillId="11" borderId="6" xfId="1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44" fontId="14" fillId="3" borderId="6" xfId="0" applyNumberFormat="1" applyFont="1" applyFill="1" applyBorder="1" applyAlignment="1">
      <alignment horizontal="left" vertical="center" wrapText="1"/>
    </xf>
    <xf numFmtId="44" fontId="15" fillId="8" borderId="6" xfId="0" applyNumberFormat="1" applyFont="1" applyFill="1" applyBorder="1" applyAlignment="1">
      <alignment horizontal="left" vertical="center" wrapText="1"/>
    </xf>
    <xf numFmtId="44" fontId="15" fillId="8" borderId="6" xfId="0" applyNumberFormat="1" applyFont="1" applyFill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left" vertical="center" wrapText="1"/>
    </xf>
    <xf numFmtId="44" fontId="15" fillId="0" borderId="6" xfId="0" applyNumberFormat="1" applyFont="1" applyBorder="1" applyAlignment="1">
      <alignment horizontal="center" vertical="center" wrapText="1"/>
    </xf>
    <xf numFmtId="44" fontId="18" fillId="3" borderId="6" xfId="0" applyNumberFormat="1" applyFont="1" applyFill="1" applyBorder="1" applyAlignment="1">
      <alignment horizontal="left" vertical="center" wrapText="1"/>
    </xf>
    <xf numFmtId="0" fontId="15" fillId="8" borderId="6" xfId="2" applyFont="1" applyFill="1" applyBorder="1" applyAlignment="1">
      <alignment horizontal="left" vertical="center" wrapText="1"/>
    </xf>
    <xf numFmtId="0" fontId="15" fillId="8" borderId="6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left" vertical="center" wrapText="1"/>
    </xf>
    <xf numFmtId="44" fontId="16" fillId="3" borderId="6" xfId="0" applyNumberFormat="1" applyFont="1" applyFill="1" applyBorder="1" applyAlignment="1">
      <alignment horizontal="left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left" vertical="top" wrapText="1"/>
    </xf>
    <xf numFmtId="0" fontId="15" fillId="11" borderId="6" xfId="0" applyFont="1" applyFill="1" applyBorder="1" applyAlignment="1">
      <alignment horizontal="left" vertical="center" wrapText="1"/>
    </xf>
    <xf numFmtId="0" fontId="15" fillId="11" borderId="6" xfId="0" applyFont="1" applyFill="1" applyBorder="1" applyAlignment="1">
      <alignment horizontal="center" vertical="center" wrapText="1"/>
    </xf>
    <xf numFmtId="44" fontId="15" fillId="8" borderId="6" xfId="2" applyNumberFormat="1" applyFont="1" applyFill="1" applyBorder="1" applyAlignment="1">
      <alignment horizontal="left" vertical="center"/>
    </xf>
    <xf numFmtId="0" fontId="12" fillId="11" borderId="6" xfId="6" applyFont="1" applyFill="1" applyBorder="1" applyAlignment="1">
      <alignment horizontal="left" vertical="center" wrapText="1"/>
    </xf>
    <xf numFmtId="0" fontId="12" fillId="11" borderId="6" xfId="6" applyFont="1" applyFill="1" applyBorder="1" applyAlignment="1">
      <alignment horizontal="center" vertical="center" wrapText="1"/>
    </xf>
    <xf numFmtId="44" fontId="15" fillId="11" borderId="6" xfId="2" applyNumberFormat="1" applyFont="1" applyFill="1" applyBorder="1" applyAlignment="1">
      <alignment horizontal="left" vertical="center"/>
    </xf>
    <xf numFmtId="0" fontId="12" fillId="11" borderId="6" xfId="2" applyFont="1" applyFill="1" applyBorder="1" applyAlignment="1">
      <alignment horizontal="left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5" fillId="4" borderId="6" xfId="2" applyFont="1" applyFill="1" applyBorder="1" applyAlignment="1">
      <alignment horizontal="left" vertical="center" wrapText="1"/>
    </xf>
    <xf numFmtId="44" fontId="15" fillId="4" borderId="6" xfId="2" applyNumberFormat="1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44" fontId="16" fillId="13" borderId="6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44" fontId="16" fillId="6" borderId="6" xfId="0" applyNumberFormat="1" applyFont="1" applyFill="1" applyBorder="1" applyAlignment="1">
      <alignment horizontal="left" vertical="center" wrapText="1"/>
    </xf>
    <xf numFmtId="44" fontId="16" fillId="13" borderId="6" xfId="0" applyNumberFormat="1" applyFont="1" applyFill="1" applyBorder="1" applyAlignment="1">
      <alignment horizontal="left" vertical="center" wrapText="1"/>
    </xf>
    <xf numFmtId="44" fontId="18" fillId="14" borderId="6" xfId="0" applyNumberFormat="1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/>
    </xf>
    <xf numFmtId="44" fontId="12" fillId="0" borderId="6" xfId="1" applyFont="1" applyBorder="1" applyAlignment="1">
      <alignment horizontal="left" vertical="center" wrapText="1"/>
    </xf>
    <xf numFmtId="44" fontId="12" fillId="0" borderId="6" xfId="0" applyNumberFormat="1" applyFont="1" applyBorder="1" applyAlignment="1">
      <alignment horizontal="left" vertical="center"/>
    </xf>
    <xf numFmtId="44" fontId="12" fillId="3" borderId="6" xfId="1" applyFont="1" applyFill="1" applyBorder="1" applyAlignment="1">
      <alignment horizontal="left" vertical="center"/>
    </xf>
    <xf numFmtId="44" fontId="15" fillId="0" borderId="6" xfId="2" applyNumberFormat="1" applyFont="1" applyFill="1" applyBorder="1" applyAlignment="1">
      <alignment horizontal="left" vertical="center"/>
    </xf>
    <xf numFmtId="0" fontId="12" fillId="13" borderId="6" xfId="0" applyFont="1" applyFill="1" applyBorder="1" applyAlignment="1">
      <alignment horizontal="left"/>
    </xf>
    <xf numFmtId="44" fontId="12" fillId="0" borderId="6" xfId="0" applyNumberFormat="1" applyFont="1" applyBorder="1" applyAlignment="1">
      <alignment horizontal="left" vertical="center" wrapText="1"/>
    </xf>
    <xf numFmtId="44" fontId="12" fillId="11" borderId="6" xfId="0" applyNumberFormat="1" applyFont="1" applyFill="1" applyBorder="1" applyAlignment="1">
      <alignment horizontal="left" vertical="center" wrapText="1"/>
    </xf>
    <xf numFmtId="44" fontId="15" fillId="11" borderId="6" xfId="0" applyNumberFormat="1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44" fontId="12" fillId="4" borderId="6" xfId="1" applyFont="1" applyFill="1" applyBorder="1" applyAlignment="1">
      <alignment horizontal="left" vertical="center"/>
    </xf>
    <xf numFmtId="44" fontId="16" fillId="13" borderId="6" xfId="1" applyFont="1" applyFill="1" applyBorder="1" applyAlignment="1">
      <alignment horizontal="left" vertical="center"/>
    </xf>
    <xf numFmtId="44" fontId="15" fillId="8" borderId="6" xfId="1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8" fillId="8" borderId="6" xfId="2" applyFont="1" applyFill="1" applyBorder="1" applyAlignment="1">
      <alignment horizontal="center" vertical="center"/>
    </xf>
    <xf numFmtId="0" fontId="18" fillId="8" borderId="6" xfId="1" applyNumberFormat="1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6" fillId="13" borderId="6" xfId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44" fontId="7" fillId="13" borderId="2" xfId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44" fontId="6" fillId="0" borderId="0" xfId="1" applyFont="1" applyAlignment="1">
      <alignment horizontal="right"/>
    </xf>
    <xf numFmtId="165" fontId="15" fillId="8" borderId="6" xfId="2" applyNumberFormat="1" applyFont="1" applyFill="1" applyBorder="1" applyAlignment="1">
      <alignment horizontal="center" vertical="center" wrapText="1"/>
    </xf>
    <xf numFmtId="165" fontId="15" fillId="0" borderId="6" xfId="2" applyNumberFormat="1" applyFont="1" applyFill="1" applyBorder="1" applyAlignment="1">
      <alignment horizontal="center" vertical="center" wrapText="1"/>
    </xf>
    <xf numFmtId="44" fontId="15" fillId="0" borderId="6" xfId="1" applyFont="1" applyBorder="1" applyAlignment="1">
      <alignment horizontal="left" vertical="center" wrapText="1"/>
    </xf>
    <xf numFmtId="0" fontId="12" fillId="16" borderId="0" xfId="0" applyFont="1" applyFill="1" applyAlignment="1">
      <alignment horizontal="left" vertical="center"/>
    </xf>
    <xf numFmtId="44" fontId="18" fillId="3" borderId="6" xfId="0" applyNumberFormat="1" applyFont="1" applyFill="1" applyBorder="1" applyAlignment="1">
      <alignment vertical="center" wrapText="1"/>
    </xf>
    <xf numFmtId="0" fontId="12" fillId="13" borderId="6" xfId="0" applyFont="1" applyFill="1" applyBorder="1" applyAlignment="1">
      <alignment vertical="center" wrapText="1"/>
    </xf>
    <xf numFmtId="2" fontId="12" fillId="11" borderId="6" xfId="0" applyNumberFormat="1" applyFont="1" applyFill="1" applyBorder="1" applyAlignment="1">
      <alignment horizontal="center" vertical="center" wrapText="1"/>
    </xf>
    <xf numFmtId="44" fontId="8" fillId="13" borderId="6" xfId="1" applyFont="1" applyFill="1" applyBorder="1" applyAlignment="1">
      <alignment horizontal="left" vertical="center"/>
    </xf>
    <xf numFmtId="0" fontId="15" fillId="2" borderId="6" xfId="2" applyFont="1" applyFill="1" applyBorder="1" applyAlignment="1">
      <alignment horizontal="left" vertical="center" wrapText="1"/>
    </xf>
    <xf numFmtId="44" fontId="15" fillId="2" borderId="6" xfId="0" applyNumberFormat="1" applyFont="1" applyFill="1" applyBorder="1" applyAlignment="1">
      <alignment horizontal="left" vertical="center" wrapText="1"/>
    </xf>
    <xf numFmtId="44" fontId="12" fillId="2" borderId="6" xfId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44" fontId="12" fillId="2" borderId="6" xfId="0" applyNumberFormat="1" applyFont="1" applyFill="1" applyBorder="1" applyAlignment="1">
      <alignment horizontal="left" vertical="center"/>
    </xf>
    <xf numFmtId="166" fontId="15" fillId="11" borderId="6" xfId="2" applyNumberFormat="1" applyFont="1" applyFill="1" applyBorder="1" applyAlignment="1">
      <alignment horizontal="right" vertical="center" wrapText="1"/>
    </xf>
    <xf numFmtId="166" fontId="12" fillId="0" borderId="6" xfId="2" applyNumberFormat="1" applyFont="1" applyFill="1" applyBorder="1" applyAlignment="1">
      <alignment horizontal="right" vertical="center"/>
    </xf>
    <xf numFmtId="166" fontId="12" fillId="11" borderId="6" xfId="0" applyNumberFormat="1" applyFont="1" applyFill="1" applyBorder="1" applyAlignment="1">
      <alignment horizontal="right" vertical="center"/>
    </xf>
    <xf numFmtId="166" fontId="15" fillId="4" borderId="6" xfId="2" applyNumberFormat="1" applyFont="1" applyFill="1" applyBorder="1" applyAlignment="1">
      <alignment horizontal="right" vertical="center" wrapText="1"/>
    </xf>
    <xf numFmtId="166" fontId="12" fillId="4" borderId="6" xfId="0" applyNumberFormat="1" applyFont="1" applyFill="1" applyBorder="1" applyAlignment="1">
      <alignment horizontal="right" vertical="center" wrapText="1"/>
    </xf>
    <xf numFmtId="166" fontId="12" fillId="11" borderId="6" xfId="0" applyNumberFormat="1" applyFont="1" applyFill="1" applyBorder="1" applyAlignment="1">
      <alignment horizontal="right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44" fontId="14" fillId="3" borderId="6" xfId="0" applyNumberFormat="1" applyFont="1" applyFill="1" applyBorder="1" applyAlignment="1">
      <alignment horizontal="center" vertical="center" wrapText="1"/>
    </xf>
    <xf numFmtId="44" fontId="18" fillId="3" borderId="6" xfId="0" applyNumberFormat="1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/>
    </xf>
    <xf numFmtId="0" fontId="12" fillId="13" borderId="6" xfId="0" applyFont="1" applyFill="1" applyBorder="1" applyAlignment="1">
      <alignment horizontal="center" vertical="top" wrapText="1"/>
    </xf>
    <xf numFmtId="44" fontId="6" fillId="0" borderId="0" xfId="1" applyFont="1"/>
    <xf numFmtId="44" fontId="15" fillId="2" borderId="6" xfId="2" applyNumberFormat="1" applyFont="1" applyFill="1" applyBorder="1" applyAlignment="1">
      <alignment horizontal="left" vertical="center"/>
    </xf>
    <xf numFmtId="44" fontId="12" fillId="11" borderId="6" xfId="1" applyFont="1" applyFill="1" applyBorder="1" applyAlignment="1">
      <alignment horizontal="left" vertical="center" wrapText="1"/>
    </xf>
    <xf numFmtId="0" fontId="21" fillId="6" borderId="6" xfId="0" applyFont="1" applyFill="1" applyBorder="1" applyAlignment="1">
      <alignment horizontal="left" vertical="center" wrapText="1"/>
    </xf>
    <xf numFmtId="0" fontId="10" fillId="14" borderId="6" xfId="0" applyFont="1" applyFill="1" applyBorder="1" applyAlignment="1">
      <alignment horizontal="center" vertical="center" wrapText="1"/>
    </xf>
    <xf numFmtId="44" fontId="9" fillId="8" borderId="6" xfId="1" applyFont="1" applyFill="1" applyBorder="1" applyAlignment="1">
      <alignment horizontal="center" vertical="center"/>
    </xf>
    <xf numFmtId="44" fontId="9" fillId="14" borderId="6" xfId="0" applyNumberFormat="1" applyFont="1" applyFill="1" applyBorder="1" applyAlignment="1">
      <alignment horizontal="center" vertical="center" wrapText="1"/>
    </xf>
    <xf numFmtId="44" fontId="10" fillId="3" borderId="6" xfId="0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10" fillId="8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8" borderId="6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8" borderId="6" xfId="2" applyFont="1" applyFill="1" applyBorder="1" applyAlignment="1">
      <alignment horizontal="left" vertical="center" wrapText="1"/>
    </xf>
    <xf numFmtId="0" fontId="9" fillId="13" borderId="6" xfId="0" applyFont="1" applyFill="1" applyBorder="1" applyAlignment="1">
      <alignment horizontal="center" vertical="top" wrapText="1"/>
    </xf>
    <xf numFmtId="0" fontId="10" fillId="11" borderId="6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/>
    </xf>
    <xf numFmtId="0" fontId="9" fillId="11" borderId="6" xfId="6" applyFont="1" applyFill="1" applyBorder="1" applyAlignment="1">
      <alignment horizontal="center" vertical="center" wrapText="1"/>
    </xf>
    <xf numFmtId="0" fontId="9" fillId="11" borderId="6" xfId="2" applyFont="1" applyFill="1" applyBorder="1" applyAlignment="1">
      <alignment horizontal="center" vertical="center" wrapText="1"/>
    </xf>
    <xf numFmtId="0" fontId="10" fillId="11" borderId="6" xfId="2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8" fillId="13" borderId="6" xfId="1" applyNumberFormat="1" applyFont="1" applyFill="1" applyBorder="1" applyAlignment="1">
      <alignment horizontal="center" vertical="center"/>
    </xf>
    <xf numFmtId="0" fontId="0" fillId="13" borderId="0" xfId="0" applyFill="1"/>
    <xf numFmtId="0" fontId="6" fillId="13" borderId="0" xfId="0" applyFont="1" applyFill="1"/>
    <xf numFmtId="44" fontId="18" fillId="0" borderId="0" xfId="0" applyNumberFormat="1" applyFont="1" applyAlignment="1">
      <alignment vertical="center"/>
    </xf>
    <xf numFmtId="0" fontId="17" fillId="0" borderId="6" xfId="2" applyFont="1" applyFill="1" applyBorder="1" applyAlignment="1">
      <alignment horizontal="left" vertical="center" wrapText="1"/>
    </xf>
    <xf numFmtId="166" fontId="8" fillId="13" borderId="0" xfId="1" applyNumberFormat="1" applyFont="1" applyFill="1" applyAlignment="1">
      <alignment horizontal="center" vertical="center"/>
    </xf>
    <xf numFmtId="44" fontId="12" fillId="0" borderId="6" xfId="1" applyFont="1" applyBorder="1" applyAlignment="1">
      <alignment horizontal="center" vertical="center" wrapText="1"/>
    </xf>
    <xf numFmtId="44" fontId="15" fillId="0" borderId="6" xfId="1" applyFont="1" applyBorder="1" applyAlignment="1">
      <alignment horizontal="center" vertical="center" wrapText="1"/>
    </xf>
    <xf numFmtId="44" fontId="15" fillId="8" borderId="6" xfId="1" applyFont="1" applyFill="1" applyBorder="1" applyAlignment="1">
      <alignment horizontal="center" vertical="center"/>
    </xf>
    <xf numFmtId="44" fontId="15" fillId="0" borderId="6" xfId="1" applyFont="1" applyBorder="1" applyAlignment="1">
      <alignment horizontal="center" vertical="center"/>
    </xf>
    <xf numFmtId="44" fontId="15" fillId="8" borderId="6" xfId="1" applyFont="1" applyFill="1" applyBorder="1" applyAlignment="1">
      <alignment horizontal="left" vertical="center"/>
    </xf>
    <xf numFmtId="44" fontId="15" fillId="0" borderId="6" xfId="1" applyFont="1" applyBorder="1" applyAlignment="1">
      <alignment horizontal="left" vertical="center"/>
    </xf>
    <xf numFmtId="44" fontId="12" fillId="11" borderId="6" xfId="1" applyFont="1" applyFill="1" applyBorder="1" applyAlignment="1">
      <alignment horizontal="center" vertical="center" wrapText="1"/>
    </xf>
    <xf numFmtId="44" fontId="15" fillId="3" borderId="6" xfId="0" applyNumberFormat="1" applyFont="1" applyFill="1" applyBorder="1" applyAlignment="1">
      <alignment horizontal="left" vertical="center" wrapText="1"/>
    </xf>
    <xf numFmtId="44" fontId="22" fillId="13" borderId="0" xfId="1" applyFont="1" applyFill="1" applyAlignment="1">
      <alignment horizontal="right" vertical="center"/>
    </xf>
    <xf numFmtId="166" fontId="22" fillId="13" borderId="0" xfId="1" applyNumberFormat="1" applyFont="1" applyFill="1" applyAlignment="1">
      <alignment horizontal="center" vertical="center"/>
    </xf>
    <xf numFmtId="44" fontId="16" fillId="13" borderId="6" xfId="1" applyFont="1" applyFill="1" applyBorder="1" applyAlignment="1">
      <alignment horizontal="left" vertical="center" wrapText="1"/>
    </xf>
    <xf numFmtId="44" fontId="8" fillId="13" borderId="6" xfId="1" applyFont="1" applyFill="1" applyBorder="1" applyAlignment="1">
      <alignment horizontal="right" vertical="center"/>
    </xf>
    <xf numFmtId="44" fontId="15" fillId="8" borderId="6" xfId="1" applyFont="1" applyFill="1" applyBorder="1" applyAlignment="1">
      <alignment horizontal="center" vertical="center" wrapText="1"/>
    </xf>
    <xf numFmtId="44" fontId="12" fillId="3" borderId="6" xfId="1" applyFont="1" applyFill="1" applyBorder="1" applyAlignment="1">
      <alignment horizontal="center" vertical="center" wrapText="1"/>
    </xf>
    <xf numFmtId="44" fontId="12" fillId="13" borderId="6" xfId="1" applyFont="1" applyFill="1" applyBorder="1" applyAlignment="1">
      <alignment horizontal="center" vertical="top" wrapText="1"/>
    </xf>
    <xf numFmtId="44" fontId="12" fillId="13" borderId="6" xfId="1" applyFont="1" applyFill="1" applyBorder="1" applyAlignment="1">
      <alignment horizontal="center"/>
    </xf>
    <xf numFmtId="44" fontId="12" fillId="11" borderId="6" xfId="1" applyFont="1" applyFill="1" applyBorder="1" applyAlignment="1">
      <alignment horizontal="center" vertical="center"/>
    </xf>
    <xf numFmtId="44" fontId="15" fillId="4" borderId="6" xfId="1" applyFont="1" applyFill="1" applyBorder="1" applyAlignment="1">
      <alignment horizontal="center" vertical="center" wrapText="1"/>
    </xf>
    <xf numFmtId="44" fontId="12" fillId="4" borderId="6" xfId="1" applyFont="1" applyFill="1" applyBorder="1" applyAlignment="1">
      <alignment horizontal="center" vertical="center" wrapText="1"/>
    </xf>
    <xf numFmtId="44" fontId="17" fillId="13" borderId="6" xfId="1" applyFont="1" applyFill="1" applyBorder="1" applyAlignment="1">
      <alignment horizontal="center" vertical="center"/>
    </xf>
    <xf numFmtId="44" fontId="23" fillId="0" borderId="0" xfId="1" applyFont="1"/>
    <xf numFmtId="44" fontId="12" fillId="13" borderId="6" xfId="1" applyFont="1" applyFill="1" applyBorder="1" applyAlignment="1">
      <alignment horizontal="left"/>
    </xf>
    <xf numFmtId="44" fontId="12" fillId="4" borderId="6" xfId="1" applyFont="1" applyFill="1" applyBorder="1" applyAlignment="1">
      <alignment horizontal="left" vertical="center" wrapText="1"/>
    </xf>
    <xf numFmtId="44" fontId="15" fillId="2" borderId="6" xfId="1" applyFont="1" applyFill="1" applyBorder="1" applyAlignment="1">
      <alignment horizontal="left" vertical="center" wrapText="1"/>
    </xf>
    <xf numFmtId="44" fontId="12" fillId="7" borderId="6" xfId="1" applyFont="1" applyFill="1" applyBorder="1" applyAlignment="1">
      <alignment horizontal="left" vertical="center" wrapText="1"/>
    </xf>
    <xf numFmtId="166" fontId="16" fillId="6" borderId="6" xfId="0" applyNumberFormat="1" applyFont="1" applyFill="1" applyBorder="1" applyAlignment="1">
      <alignment horizontal="center" vertical="center" wrapText="1"/>
    </xf>
    <xf numFmtId="166" fontId="12" fillId="0" borderId="6" xfId="1" applyNumberFormat="1" applyFont="1" applyFill="1" applyBorder="1" applyAlignment="1">
      <alignment horizontal="center" vertical="center" wrapText="1"/>
    </xf>
    <xf numFmtId="166" fontId="15" fillId="0" borderId="6" xfId="2" applyNumberFormat="1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6" fillId="6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9" fillId="3" borderId="2" xfId="0" applyFont="1" applyFill="1" applyBorder="1" applyAlignment="1">
      <alignment horizontal="center" vertical="center" wrapText="1"/>
    </xf>
    <xf numFmtId="166" fontId="19" fillId="3" borderId="2" xfId="1" applyNumberFormat="1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4" fontId="0" fillId="4" borderId="0" xfId="1" applyFont="1" applyFill="1" applyAlignment="1">
      <alignment horizontal="center" vertical="center"/>
    </xf>
    <xf numFmtId="0" fontId="24" fillId="17" borderId="12" xfId="8" applyFont="1" applyFill="1" applyAlignment="1">
      <alignment horizontal="right" vertical="center" wrapText="1"/>
    </xf>
    <xf numFmtId="166" fontId="24" fillId="17" borderId="12" xfId="8" applyNumberFormat="1" applyFont="1" applyFill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14" fontId="15" fillId="0" borderId="6" xfId="2" applyNumberFormat="1" applyFont="1" applyFill="1" applyBorder="1" applyAlignment="1">
      <alignment horizontal="center" vertical="center" wrapText="1"/>
    </xf>
    <xf numFmtId="166" fontId="16" fillId="10" borderId="6" xfId="1" applyNumberFormat="1" applyFont="1" applyFill="1" applyBorder="1" applyAlignment="1">
      <alignment horizontal="center" vertical="center"/>
    </xf>
    <xf numFmtId="0" fontId="15" fillId="0" borderId="6" xfId="2" applyNumberFormat="1" applyFont="1" applyFill="1" applyBorder="1" applyAlignment="1">
      <alignment horizontal="left" vertical="center" wrapText="1"/>
    </xf>
    <xf numFmtId="0" fontId="26" fillId="0" borderId="6" xfId="2" applyFont="1" applyFill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center" vertical="center" wrapText="1"/>
    </xf>
    <xf numFmtId="166" fontId="16" fillId="6" borderId="0" xfId="0" applyNumberFormat="1" applyFont="1" applyFill="1" applyAlignment="1">
      <alignment horizontal="center" vertical="center" wrapText="1"/>
    </xf>
    <xf numFmtId="10" fontId="16" fillId="10" borderId="6" xfId="9" applyNumberFormat="1" applyFont="1" applyFill="1" applyBorder="1" applyAlignment="1">
      <alignment horizontal="center" vertical="center"/>
    </xf>
    <xf numFmtId="166" fontId="13" fillId="3" borderId="2" xfId="1" applyNumberFormat="1" applyFont="1" applyFill="1" applyBorder="1" applyAlignment="1">
      <alignment horizontal="center" vertical="center" wrapText="1"/>
    </xf>
    <xf numFmtId="166" fontId="15" fillId="0" borderId="6" xfId="2" applyNumberFormat="1" applyFont="1" applyFill="1" applyBorder="1" applyAlignment="1">
      <alignment horizontal="center" vertical="center" wrapText="1"/>
    </xf>
    <xf numFmtId="14" fontId="16" fillId="10" borderId="6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6" fontId="12" fillId="0" borderId="0" xfId="0" applyNumberFormat="1" applyFont="1" applyAlignment="1">
      <alignment horizontal="left" vertical="center" wrapText="1"/>
    </xf>
    <xf numFmtId="0" fontId="15" fillId="18" borderId="6" xfId="2" applyNumberFormat="1" applyFont="1" applyFill="1" applyBorder="1" applyAlignment="1">
      <alignment horizontal="center" vertical="center" wrapText="1"/>
    </xf>
    <xf numFmtId="0" fontId="15" fillId="18" borderId="6" xfId="2" applyNumberFormat="1" applyFont="1" applyFill="1" applyBorder="1" applyAlignment="1">
      <alignment horizontal="left" vertical="center" wrapText="1"/>
    </xf>
    <xf numFmtId="14" fontId="15" fillId="18" borderId="6" xfId="2" applyNumberFormat="1" applyFont="1" applyFill="1" applyBorder="1" applyAlignment="1">
      <alignment horizontal="center" vertical="center" wrapText="1"/>
    </xf>
    <xf numFmtId="0" fontId="15" fillId="18" borderId="6" xfId="2" applyFont="1" applyFill="1" applyBorder="1" applyAlignment="1">
      <alignment horizontal="center" vertical="center" wrapText="1"/>
    </xf>
    <xf numFmtId="0" fontId="26" fillId="18" borderId="6" xfId="2" applyFont="1" applyFill="1" applyBorder="1" applyAlignment="1">
      <alignment horizontal="center" vertical="center" wrapText="1"/>
    </xf>
    <xf numFmtId="166" fontId="15" fillId="18" borderId="6" xfId="2" applyNumberFormat="1" applyFont="1" applyFill="1" applyBorder="1" applyAlignment="1">
      <alignment horizontal="center" vertical="center"/>
    </xf>
    <xf numFmtId="10" fontId="15" fillId="18" borderId="6" xfId="9" applyNumberFormat="1" applyFont="1" applyFill="1" applyBorder="1" applyAlignment="1">
      <alignment horizontal="center" vertical="center"/>
    </xf>
    <xf numFmtId="10" fontId="16" fillId="6" borderId="6" xfId="0" applyNumberFormat="1" applyFont="1" applyFill="1" applyBorder="1" applyAlignment="1">
      <alignment horizontal="center" vertical="center" wrapText="1"/>
    </xf>
    <xf numFmtId="44" fontId="16" fillId="6" borderId="6" xfId="0" applyNumberFormat="1" applyFont="1" applyFill="1" applyBorder="1" applyAlignment="1">
      <alignment horizontal="center" vertical="center" wrapText="1"/>
    </xf>
    <xf numFmtId="44" fontId="16" fillId="6" borderId="6" xfId="1" applyFont="1" applyFill="1" applyBorder="1" applyAlignment="1">
      <alignment horizontal="center" vertical="center" wrapText="1"/>
    </xf>
    <xf numFmtId="166" fontId="16" fillId="6" borderId="6" xfId="9" applyNumberFormat="1" applyFont="1" applyFill="1" applyBorder="1" applyAlignment="1">
      <alignment horizontal="center" vertical="center" wrapText="1"/>
    </xf>
    <xf numFmtId="44" fontId="16" fillId="10" borderId="6" xfId="1" applyFont="1" applyFill="1" applyBorder="1" applyAlignment="1">
      <alignment horizontal="left" vertical="center"/>
    </xf>
    <xf numFmtId="44" fontId="16" fillId="10" borderId="6" xfId="1" applyFont="1" applyFill="1" applyBorder="1" applyAlignment="1">
      <alignment horizontal="center" vertical="center"/>
    </xf>
    <xf numFmtId="10" fontId="12" fillId="0" borderId="6" xfId="9" applyNumberFormat="1" applyFont="1" applyFill="1" applyBorder="1" applyAlignment="1">
      <alignment horizontal="center" vertical="center" wrapText="1"/>
    </xf>
    <xf numFmtId="166" fontId="18" fillId="0" borderId="6" xfId="0" applyNumberFormat="1" applyFont="1" applyBorder="1" applyAlignment="1">
      <alignment horizontal="center" vertical="center"/>
    </xf>
    <xf numFmtId="166" fontId="14" fillId="18" borderId="6" xfId="2" applyNumberFormat="1" applyFont="1" applyFill="1" applyBorder="1" applyAlignment="1">
      <alignment horizontal="center" vertical="center"/>
    </xf>
    <xf numFmtId="14" fontId="15" fillId="18" borderId="6" xfId="2" applyNumberFormat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/>
    </xf>
    <xf numFmtId="10" fontId="15" fillId="0" borderId="6" xfId="9" applyNumberFormat="1" applyFont="1" applyFill="1" applyBorder="1" applyAlignment="1">
      <alignment horizontal="center" vertical="center" wrapText="1"/>
    </xf>
    <xf numFmtId="9" fontId="15" fillId="0" borderId="6" xfId="9" applyFont="1" applyFill="1" applyBorder="1" applyAlignment="1">
      <alignment horizontal="center" vertical="center" wrapText="1"/>
    </xf>
    <xf numFmtId="166" fontId="14" fillId="0" borderId="6" xfId="2" applyNumberFormat="1" applyFont="1" applyFill="1" applyBorder="1" applyAlignment="1">
      <alignment horizontal="center" vertical="center" wrapText="1"/>
    </xf>
    <xf numFmtId="9" fontId="26" fillId="0" borderId="6" xfId="9" applyFont="1" applyFill="1" applyBorder="1" applyAlignment="1">
      <alignment horizontal="center" vertical="center" wrapText="1"/>
    </xf>
    <xf numFmtId="166" fontId="16" fillId="13" borderId="6" xfId="1" applyNumberFormat="1" applyFont="1" applyFill="1" applyBorder="1" applyAlignment="1">
      <alignment horizontal="center" vertical="center"/>
    </xf>
    <xf numFmtId="10" fontId="16" fillId="13" borderId="6" xfId="9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6" fontId="12" fillId="0" borderId="0" xfId="0" applyNumberFormat="1" applyFont="1" applyAlignment="1">
      <alignment horizontal="left"/>
    </xf>
    <xf numFmtId="0" fontId="12" fillId="0" borderId="0" xfId="0" applyFont="1" applyAlignment="1">
      <alignment vertical="center" wrapText="1"/>
    </xf>
    <xf numFmtId="0" fontId="15" fillId="18" borderId="6" xfId="2" applyNumberFormat="1" applyFont="1" applyFill="1" applyBorder="1" applyAlignment="1">
      <alignment horizontal="center" vertical="center"/>
    </xf>
    <xf numFmtId="0" fontId="16" fillId="10" borderId="6" xfId="1" applyNumberFormat="1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left" vertical="center" wrapText="1"/>
    </xf>
    <xf numFmtId="9" fontId="16" fillId="6" borderId="6" xfId="9" applyFont="1" applyFill="1" applyBorder="1" applyAlignment="1">
      <alignment horizontal="center" vertical="center" wrapText="1"/>
    </xf>
    <xf numFmtId="9" fontId="15" fillId="18" borderId="6" xfId="9" applyFont="1" applyFill="1" applyBorder="1" applyAlignment="1">
      <alignment horizontal="center" vertical="center"/>
    </xf>
    <xf numFmtId="9" fontId="16" fillId="10" borderId="6" xfId="9" applyFont="1" applyFill="1" applyBorder="1" applyAlignment="1">
      <alignment horizontal="center" vertical="center"/>
    </xf>
    <xf numFmtId="9" fontId="12" fillId="0" borderId="0" xfId="9" applyFont="1" applyAlignment="1">
      <alignment horizontal="left" vertical="center" wrapText="1"/>
    </xf>
    <xf numFmtId="9" fontId="27" fillId="0" borderId="6" xfId="9" applyFont="1" applyFill="1" applyBorder="1" applyAlignment="1">
      <alignment horizontal="center" vertical="center" wrapText="1"/>
    </xf>
    <xf numFmtId="166" fontId="16" fillId="18" borderId="6" xfId="0" applyNumberFormat="1" applyFont="1" applyFill="1" applyBorder="1" applyAlignment="1">
      <alignment horizontal="left" vertical="center" wrapText="1"/>
    </xf>
    <xf numFmtId="166" fontId="16" fillId="10" borderId="6" xfId="1" applyNumberFormat="1" applyFont="1" applyFill="1" applyBorder="1" applyAlignment="1">
      <alignment horizontal="right" vertical="center"/>
    </xf>
    <xf numFmtId="166" fontId="12" fillId="0" borderId="0" xfId="0" applyNumberFormat="1" applyFont="1" applyAlignment="1">
      <alignment horizontal="right" vertical="top" wrapText="1"/>
    </xf>
    <xf numFmtId="166" fontId="16" fillId="18" borderId="6" xfId="0" applyNumberFormat="1" applyFont="1" applyFill="1" applyBorder="1" applyAlignment="1">
      <alignment horizontal="right" vertical="center" wrapText="1"/>
    </xf>
    <xf numFmtId="166" fontId="12" fillId="0" borderId="6" xfId="1" applyNumberFormat="1" applyFont="1" applyFill="1" applyBorder="1" applyAlignment="1">
      <alignment vertical="center" wrapText="1"/>
    </xf>
    <xf numFmtId="166" fontId="15" fillId="18" borderId="6" xfId="2" applyNumberFormat="1" applyFont="1" applyFill="1" applyBorder="1" applyAlignment="1">
      <alignment vertical="center"/>
    </xf>
    <xf numFmtId="166" fontId="16" fillId="10" borderId="6" xfId="1" applyNumberFormat="1" applyFont="1" applyFill="1" applyBorder="1" applyAlignment="1">
      <alignment vertical="center"/>
    </xf>
    <xf numFmtId="14" fontId="28" fillId="18" borderId="6" xfId="2" applyNumberFormat="1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0" fontId="16" fillId="18" borderId="6" xfId="2" applyFont="1" applyFill="1" applyBorder="1" applyAlignment="1">
      <alignment horizontal="center" vertical="center" wrapText="1"/>
    </xf>
    <xf numFmtId="166" fontId="12" fillId="0" borderId="18" xfId="0" applyNumberFormat="1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center" vertical="center"/>
    </xf>
    <xf numFmtId="166" fontId="15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19" borderId="14" xfId="0" applyFont="1" applyFill="1" applyBorder="1" applyAlignment="1">
      <alignment horizontal="center" vertical="center" wrapText="1"/>
    </xf>
    <xf numFmtId="0" fontId="8" fillId="19" borderId="15" xfId="0" applyFont="1" applyFill="1" applyBorder="1" applyAlignment="1">
      <alignment horizontal="center" vertical="center" wrapText="1"/>
    </xf>
    <xf numFmtId="0" fontId="8" fillId="19" borderId="17" xfId="0" applyFont="1" applyFill="1" applyBorder="1" applyAlignment="1">
      <alignment horizontal="center" vertical="center" wrapText="1"/>
    </xf>
    <xf numFmtId="0" fontId="8" fillId="19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</cellXfs>
  <cellStyles count="71">
    <cellStyle name="20% - Énfasis5" xfId="2" builtinId="46"/>
    <cellStyle name="20% - Énfasis5 2" xfId="21" xr:uid="{4116028F-C73D-4191-9BA5-117CEB5A914F}"/>
    <cellStyle name="Bueno" xfId="6" builtinId="26"/>
    <cellStyle name="Cálculo" xfId="8" builtinId="22"/>
    <cellStyle name="Millares 2" xfId="37" xr:uid="{313E4FAA-8883-4D13-8B7B-7CB23FF7712A}"/>
    <cellStyle name="Millares 2 2" xfId="68" xr:uid="{E5E38C0D-E7B6-4DB0-B5D6-146E907A0970}"/>
    <cellStyle name="Moneda" xfId="1" builtinId="4"/>
    <cellStyle name="Moneda 10" xfId="39" xr:uid="{7A396645-7B98-42BE-AD39-C7DDBCE6DCC6}"/>
    <cellStyle name="Moneda 10 2" xfId="70" xr:uid="{3885344E-2955-412F-990D-FBDE00621745}"/>
    <cellStyle name="Moneda 11" xfId="40" xr:uid="{C7968CB2-4EB1-40AC-8E05-CCB7486922F0}"/>
    <cellStyle name="Moneda 2" xfId="3" xr:uid="{00000000-0005-0000-0000-000004000000}"/>
    <cellStyle name="Moneda 2 2" xfId="11" xr:uid="{00000000-0005-0000-0000-000002000000}"/>
    <cellStyle name="Moneda 2 2 2" xfId="27" xr:uid="{6CEC68F8-66E9-44EA-B301-22AA24468FA6}"/>
    <cellStyle name="Moneda 2 2 2 2" xfId="58" xr:uid="{DB37C9F0-6D4A-4092-9B8B-FDF92188084F}"/>
    <cellStyle name="Moneda 2 2 3" xfId="44" xr:uid="{8F5D052B-E596-417E-8D1F-648F402CBCE1}"/>
    <cellStyle name="Moneda 2 3" xfId="14" xr:uid="{00000000-0005-0000-0000-000002000000}"/>
    <cellStyle name="Moneda 2 3 2" xfId="30" xr:uid="{A4FED3F5-5A56-46F7-B11C-F246B040DCE0}"/>
    <cellStyle name="Moneda 2 3 2 2" xfId="61" xr:uid="{394EDFDF-C5DE-4E1C-A5B0-3FF34E448FD2}"/>
    <cellStyle name="Moneda 2 3 3" xfId="47" xr:uid="{FD3DC131-3405-43EB-AA08-77731AEFAD71}"/>
    <cellStyle name="Moneda 2 4" xfId="17" xr:uid="{00000000-0005-0000-0000-000002000000}"/>
    <cellStyle name="Moneda 2 4 2" xfId="33" xr:uid="{BC4D9669-5199-42E8-BC1D-7A2C607AB705}"/>
    <cellStyle name="Moneda 2 4 2 2" xfId="64" xr:uid="{65ECF6C0-A433-48BF-A72B-0C061C95A5DD}"/>
    <cellStyle name="Moneda 2 4 3" xfId="50" xr:uid="{2719D4F1-82AA-4410-8496-04587FF1CD24}"/>
    <cellStyle name="Moneda 2 5" xfId="24" xr:uid="{8DF6E139-150D-4BB1-836A-80AE79C986D5}"/>
    <cellStyle name="Moneda 2 5 2" xfId="55" xr:uid="{1A31CE19-DF78-4773-93BF-54CA10EFEFFD}"/>
    <cellStyle name="Moneda 2 6" xfId="41" xr:uid="{91C7553B-B40C-4F8F-AC9A-20C2C4B54F06}"/>
    <cellStyle name="Moneda 3" xfId="5" xr:uid="{00000000-0005-0000-0000-000005000000}"/>
    <cellStyle name="Moneda 3 2" xfId="12" xr:uid="{00000000-0005-0000-0000-000003000000}"/>
    <cellStyle name="Moneda 3 2 2" xfId="28" xr:uid="{9A0870BD-47B7-48F0-9EF9-BAEC488001EC}"/>
    <cellStyle name="Moneda 3 2 2 2" xfId="59" xr:uid="{86B82285-E91B-4113-8ABC-4F1E722E1E57}"/>
    <cellStyle name="Moneda 3 2 3" xfId="45" xr:uid="{C7A1EB4A-1188-40D0-88DB-4B988344B878}"/>
    <cellStyle name="Moneda 3 3" xfId="15" xr:uid="{00000000-0005-0000-0000-000003000000}"/>
    <cellStyle name="Moneda 3 3 2" xfId="31" xr:uid="{0328118B-6DD5-45BF-9C8F-276194FDFB26}"/>
    <cellStyle name="Moneda 3 3 2 2" xfId="62" xr:uid="{3B9D321B-912A-4D53-BD2F-6ED3E7F85DD4}"/>
    <cellStyle name="Moneda 3 3 3" xfId="48" xr:uid="{308496B1-3A52-447D-A021-442BDEC34AEB}"/>
    <cellStyle name="Moneda 3 4" xfId="18" xr:uid="{00000000-0005-0000-0000-000003000000}"/>
    <cellStyle name="Moneda 3 4 2" xfId="34" xr:uid="{81CE0D09-3D25-4EC9-AE30-759C39B56D32}"/>
    <cellStyle name="Moneda 3 4 2 2" xfId="65" xr:uid="{83B86A40-75B2-4AFF-B2AC-5CC11068440C}"/>
    <cellStyle name="Moneda 3 4 3" xfId="51" xr:uid="{3AC447C6-793D-4F72-A996-525FD48EDD64}"/>
    <cellStyle name="Moneda 3 5" xfId="25" xr:uid="{55AB88B6-2B34-48B5-9BB4-BD4628253E74}"/>
    <cellStyle name="Moneda 3 5 2" xfId="56" xr:uid="{05312E26-F5DB-4FEB-9FD9-AD491475B305}"/>
    <cellStyle name="Moneda 3 6" xfId="42" xr:uid="{7936599A-1295-4A82-A386-AAE0B359CF09}"/>
    <cellStyle name="Moneda 4" xfId="10" xr:uid="{00000000-0005-0000-0000-000033000000}"/>
    <cellStyle name="Moneda 4 2" xfId="20" xr:uid="{B7BD3DD6-E032-434B-903B-8DF60550424B}"/>
    <cellStyle name="Moneda 4 2 2" xfId="36" xr:uid="{37CFD232-B5F6-4907-843F-03CD051EE0C2}"/>
    <cellStyle name="Moneda 4 2 2 2" xfId="67" xr:uid="{994F9C02-1480-45D9-9026-4C4B96FFB22B}"/>
    <cellStyle name="Moneda 4 2 3" xfId="53" xr:uid="{C917A8F4-6D8F-4182-ADF3-3791EBD0BE6C}"/>
    <cellStyle name="Moneda 4 3" xfId="26" xr:uid="{7313DB94-4B6B-4A10-B9E3-CC99886B681A}"/>
    <cellStyle name="Moneda 4 3 2" xfId="57" xr:uid="{BFBF71E5-B9D7-4A3F-8625-02328970123C}"/>
    <cellStyle name="Moneda 4 4" xfId="43" xr:uid="{6477049D-3BF8-46E3-AE3E-EBD48AF40908}"/>
    <cellStyle name="Moneda 5" xfId="13" xr:uid="{00000000-0005-0000-0000-000036000000}"/>
    <cellStyle name="Moneda 5 2" xfId="29" xr:uid="{F1375832-90AC-4A88-82E3-91D8FA9A2744}"/>
    <cellStyle name="Moneda 5 2 2" xfId="60" xr:uid="{58BB4F03-3B61-4C84-AA13-D37B6BA13B41}"/>
    <cellStyle name="Moneda 5 3" xfId="46" xr:uid="{9943BD29-9B3E-40FF-A222-0E944C922ED1}"/>
    <cellStyle name="Moneda 6" xfId="16" xr:uid="{00000000-0005-0000-0000-000039000000}"/>
    <cellStyle name="Moneda 6 2" xfId="32" xr:uid="{45131E36-FA56-4BBA-B915-BEB254BA733D}"/>
    <cellStyle name="Moneda 6 2 2" xfId="63" xr:uid="{9DD65612-4587-4792-A8D3-C9BC32FBCE83}"/>
    <cellStyle name="Moneda 6 3" xfId="49" xr:uid="{E365B6B5-8ED4-4B84-AFCE-04F7B147C9AB}"/>
    <cellStyle name="Moneda 7" xfId="19" xr:uid="{63384FD5-A890-4EDF-8760-3E5FAE74F649}"/>
    <cellStyle name="Moneda 7 2" xfId="35" xr:uid="{A2B1C05B-5FA4-4910-BE89-F7EAD129DA09}"/>
    <cellStyle name="Moneda 7 2 2" xfId="66" xr:uid="{F55F8C55-4FF8-4A72-8BDF-BD75BAAA5230}"/>
    <cellStyle name="Moneda 7 3" xfId="52" xr:uid="{06CF670B-AACE-4FA1-BF4C-14993A78940C}"/>
    <cellStyle name="Moneda 8" xfId="23" xr:uid="{F4F42DD9-EDB0-4A63-BA01-2B02B9F28DD9}"/>
    <cellStyle name="Moneda 8 2" xfId="54" xr:uid="{6D223ADC-C264-4C00-9BA1-88E41C6F4539}"/>
    <cellStyle name="Moneda 9" xfId="38" xr:uid="{D3CEC591-CF13-418F-9726-72BF312F11EC}"/>
    <cellStyle name="Moneda 9 2" xfId="69" xr:uid="{D8DB0265-E094-48D1-9314-E1CA8F29ECC8}"/>
    <cellStyle name="Normal" xfId="0" builtinId="0"/>
    <cellStyle name="Normal 2" xfId="22" xr:uid="{F0B2D108-FB15-48D1-8D81-A7C94560B1A8}"/>
    <cellStyle name="Normal 4" xfId="7" xr:uid="{00000000-0005-0000-0000-000007000000}"/>
    <cellStyle name="Normal 6" xfId="4" xr:uid="{00000000-0005-0000-0000-000008000000}"/>
    <cellStyle name="Porcentaje" xfId="9" builtinId="5"/>
  </cellStyles>
  <dxfs count="30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000D0"/>
      <color rgb="FFFF0066"/>
      <color rgb="FFFCB0F8"/>
      <color rgb="FFFF99FF"/>
      <color rgb="FF00B050"/>
      <color rgb="FFFF99CC"/>
      <color rgb="FF9966FF"/>
      <color rgb="FFE1AFFD"/>
      <color rgb="FFCC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3811</xdr:colOff>
      <xdr:row>4</xdr:row>
      <xdr:rowOff>275953</xdr:rowOff>
    </xdr:from>
    <xdr:to>
      <xdr:col>7</xdr:col>
      <xdr:colOff>1993</xdr:colOff>
      <xdr:row>5</xdr:row>
      <xdr:rowOff>1220936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9288B955-CA9D-4129-BA39-AC97A5C2FE46}"/>
            </a:ext>
          </a:extLst>
        </xdr:cNvPr>
        <xdr:cNvGrpSpPr/>
      </xdr:nvGrpSpPr>
      <xdr:grpSpPr>
        <a:xfrm>
          <a:off x="3811" y="1121080"/>
          <a:ext cx="23329237" cy="1263638"/>
          <a:chOff x="3796" y="1162050"/>
          <a:chExt cx="22346568" cy="12563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EC9BC3E-8BD0-4FE4-8739-F746CE619FB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458201" y="1205593"/>
            <a:ext cx="13892163" cy="1212772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0970CF8-6246-498C-950B-81491CBCD1B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9051" y="1205593"/>
            <a:ext cx="8467724" cy="1211036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418320D-A978-4735-9A9B-16879FA3CCF3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053" r="1"/>
          <a:stretch/>
        </xdr:blipFill>
        <xdr:spPr bwMode="auto">
          <a:xfrm>
            <a:off x="51708" y="1162050"/>
            <a:ext cx="3888921" cy="123280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7C099B32-8F6F-4054-B7BE-4B5062CAB27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442947" y="1175323"/>
            <a:ext cx="13892163" cy="1212772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904072-A9D8-4829-BE06-CAC2E0F8DF6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796" y="1175323"/>
            <a:ext cx="8467724" cy="1211036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gtomx-my.sharepoint.com/personal/ja_vargas_ugto_mx/Documents/Unidad%20de%20Infraestructura%20y%20Construcci&#243;n/Ejercicio%202019/45%20-%20PAO%202020/05_CC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anual 202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  <pageSetUpPr fitToPage="1"/>
  </sheetPr>
  <dimension ref="A1:G41"/>
  <sheetViews>
    <sheetView view="pageBreakPreview" topLeftCell="A6" zoomScale="55" zoomScaleNormal="55" zoomScaleSheetLayoutView="55" workbookViewId="0">
      <pane xSplit="3" ySplit="3" topLeftCell="D9" activePane="bottomRight" state="frozen"/>
      <selection pane="topRight" activeCell="D6" sqref="D6"/>
      <selection pane="bottomLeft" activeCell="B7" sqref="B7"/>
      <selection pane="bottomRight" activeCell="C21" sqref="C21"/>
    </sheetView>
  </sheetViews>
  <sheetFormatPr baseColWidth="10" defaultColWidth="37.109375" defaultRowHeight="14.4" x14ac:dyDescent="0.3"/>
  <cols>
    <col min="1" max="1" width="10.33203125" customWidth="1"/>
    <col min="2" max="2" width="57.44140625" customWidth="1"/>
    <col min="3" max="3" width="51" customWidth="1"/>
    <col min="5" max="5" width="62.44140625" style="3" customWidth="1"/>
    <col min="6" max="6" width="40.6640625" style="1" customWidth="1"/>
    <col min="7" max="7" width="81.33203125" customWidth="1"/>
    <col min="9" max="9" width="51" bestFit="1" customWidth="1"/>
  </cols>
  <sheetData>
    <row r="1" spans="1:7" ht="23.4" x14ac:dyDescent="0.45">
      <c r="A1" s="266" t="s">
        <v>0</v>
      </c>
      <c r="B1" s="266"/>
      <c r="C1" s="266"/>
      <c r="D1" s="266"/>
      <c r="E1" s="266"/>
      <c r="F1" s="266"/>
    </row>
    <row r="2" spans="1:7" ht="21" x14ac:dyDescent="0.4">
      <c r="A2" s="267" t="s">
        <v>1</v>
      </c>
      <c r="B2" s="267"/>
      <c r="C2" s="267"/>
      <c r="D2" s="267"/>
      <c r="E2" s="267"/>
      <c r="F2" s="267"/>
      <c r="G2" s="91"/>
    </row>
    <row r="3" spans="1:7" x14ac:dyDescent="0.3">
      <c r="A3" s="91"/>
      <c r="B3" s="91"/>
      <c r="C3" s="91"/>
      <c r="D3" s="91"/>
      <c r="E3" s="92"/>
      <c r="F3" s="93" t="s">
        <v>2</v>
      </c>
      <c r="G3" s="91"/>
    </row>
    <row r="4" spans="1:7" ht="9" customHeight="1" x14ac:dyDescent="0.3">
      <c r="A4" s="91"/>
      <c r="B4" s="91"/>
      <c r="C4" s="91"/>
      <c r="D4" s="91"/>
      <c r="E4" s="92"/>
      <c r="F4" s="118"/>
      <c r="G4" s="91"/>
    </row>
    <row r="5" spans="1:7" ht="24.75" customHeight="1" x14ac:dyDescent="0.3">
      <c r="A5" s="268" t="s">
        <v>3</v>
      </c>
      <c r="B5" s="269"/>
      <c r="C5" s="269"/>
      <c r="D5" s="269"/>
      <c r="E5" s="269"/>
      <c r="F5" s="269"/>
      <c r="G5" s="91"/>
    </row>
    <row r="6" spans="1:7" ht="96.6" customHeight="1" x14ac:dyDescent="0.3">
      <c r="A6" s="182"/>
      <c r="B6" s="183"/>
      <c r="C6" s="183"/>
      <c r="D6" s="183"/>
      <c r="E6" s="183"/>
      <c r="F6" s="183"/>
      <c r="G6" s="91"/>
    </row>
    <row r="7" spans="1:7" ht="69.75" customHeight="1" x14ac:dyDescent="0.3">
      <c r="A7" s="270" t="s">
        <v>4</v>
      </c>
      <c r="B7" s="271"/>
      <c r="C7" s="271"/>
      <c r="D7" s="271"/>
      <c r="E7" s="271"/>
      <c r="F7" s="271"/>
      <c r="G7" s="258" t="s">
        <v>5</v>
      </c>
    </row>
    <row r="8" spans="1:7" ht="36" customHeight="1" x14ac:dyDescent="0.3">
      <c r="A8" s="88" t="s">
        <v>6</v>
      </c>
      <c r="B8" s="88" t="s">
        <v>7</v>
      </c>
      <c r="C8" s="88" t="s">
        <v>8</v>
      </c>
      <c r="D8" s="88" t="s">
        <v>9</v>
      </c>
      <c r="E8" s="89" t="s">
        <v>10</v>
      </c>
      <c r="F8" s="90" t="s">
        <v>11</v>
      </c>
      <c r="G8" s="90" t="s">
        <v>12</v>
      </c>
    </row>
    <row r="9" spans="1:7" ht="135.75" customHeight="1" x14ac:dyDescent="0.3">
      <c r="A9" s="88">
        <v>12</v>
      </c>
      <c r="B9" s="192" t="s">
        <v>14</v>
      </c>
      <c r="C9" s="192" t="str">
        <f>'Desglose '!Q5</f>
        <v>Programa U079</v>
      </c>
      <c r="D9" s="192" t="str">
        <f>'Desglose '!R6</f>
        <v>DCAT - Departamento de Ciencias Aplicadas al Trabajo</v>
      </c>
      <c r="E9" s="192" t="str">
        <f>'Desglose '!S6</f>
        <v xml:space="preserve">Proyecto de dignificación, mantenimiento y rehabilitación de la sede Campestre II, para impulsar el programa educativo de reciente creación TSU en Curtiduría, Primera Etapa. </v>
      </c>
      <c r="F9" s="193">
        <f>'Desglose '!V5</f>
        <v>11873512.2652</v>
      </c>
      <c r="G9" s="209" t="s">
        <v>15</v>
      </c>
    </row>
    <row r="10" spans="1:7" ht="15" customHeight="1" x14ac:dyDescent="0.3">
      <c r="A10" s="187"/>
      <c r="B10" s="188"/>
      <c r="C10" s="188"/>
      <c r="D10" s="188"/>
      <c r="E10" s="188"/>
      <c r="F10" s="194"/>
      <c r="G10" s="186"/>
    </row>
    <row r="11" spans="1:7" ht="63" customHeight="1" x14ac:dyDescent="0.3">
      <c r="A11" s="187"/>
      <c r="B11" s="188"/>
      <c r="C11" s="188"/>
      <c r="D11" s="188"/>
      <c r="E11" s="199" t="s">
        <v>16</v>
      </c>
      <c r="F11" s="200">
        <f>SUM(F9:F9)</f>
        <v>11873512.2652</v>
      </c>
      <c r="G11" s="186"/>
    </row>
    <row r="12" spans="1:7" ht="13.95" customHeight="1" x14ac:dyDescent="0.3">
      <c r="A12" s="196"/>
      <c r="B12" s="195"/>
      <c r="C12" s="195"/>
      <c r="D12" s="196"/>
      <c r="E12" s="197"/>
      <c r="F12" s="198"/>
      <c r="G12" s="195"/>
    </row>
    <row r="29" spans="3:4" x14ac:dyDescent="0.3">
      <c r="C29" s="5"/>
      <c r="D29" s="2"/>
    </row>
    <row r="30" spans="3:4" ht="38.25" customHeight="1" x14ac:dyDescent="0.3">
      <c r="C30" s="5"/>
      <c r="D30" s="2"/>
    </row>
    <row r="31" spans="3:4" x14ac:dyDescent="0.3">
      <c r="C31" s="5"/>
      <c r="D31" s="2"/>
    </row>
    <row r="32" spans="3:4" x14ac:dyDescent="0.3">
      <c r="C32" s="5"/>
      <c r="D32" s="2"/>
    </row>
    <row r="33" spans="3:4" x14ac:dyDescent="0.3">
      <c r="C33" s="6"/>
      <c r="D33" s="2"/>
    </row>
    <row r="34" spans="3:4" x14ac:dyDescent="0.3">
      <c r="C34" s="6"/>
      <c r="D34" s="7"/>
    </row>
    <row r="35" spans="3:4" x14ac:dyDescent="0.3">
      <c r="C35" s="4"/>
      <c r="D35" s="7"/>
    </row>
    <row r="36" spans="3:4" x14ac:dyDescent="0.3">
      <c r="C36" s="4"/>
      <c r="D36" s="7"/>
    </row>
    <row r="37" spans="3:4" x14ac:dyDescent="0.3">
      <c r="C37" s="8"/>
      <c r="D37" s="7"/>
    </row>
    <row r="38" spans="3:4" x14ac:dyDescent="0.3">
      <c r="C38" s="4"/>
      <c r="D38" s="7"/>
    </row>
    <row r="39" spans="3:4" x14ac:dyDescent="0.3">
      <c r="C39" s="8"/>
      <c r="D39" s="7"/>
    </row>
    <row r="40" spans="3:4" x14ac:dyDescent="0.3">
      <c r="C40" s="6"/>
      <c r="D40" s="2"/>
    </row>
    <row r="41" spans="3:4" x14ac:dyDescent="0.3">
      <c r="D41" s="1"/>
    </row>
  </sheetData>
  <mergeCells count="4">
    <mergeCell ref="A1:F1"/>
    <mergeCell ref="A2:F2"/>
    <mergeCell ref="A5:F5"/>
    <mergeCell ref="A7:F7"/>
  </mergeCells>
  <printOptions horizontalCentered="1" verticalCentered="1"/>
  <pageMargins left="0.31496062992125984" right="0.11811023622047245" top="0.35433070866141736" bottom="0.15748031496062992" header="0" footer="0"/>
  <pageSetup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BB36-B469-40F6-8599-77535D721C1B}">
  <sheetPr codeName="Hoja2"/>
  <dimension ref="A1:T46"/>
  <sheetViews>
    <sheetView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20" width="33.109375" customWidth="1"/>
  </cols>
  <sheetData>
    <row r="1" spans="1:20" ht="24.6" x14ac:dyDescent="0.3">
      <c r="A1" s="272" t="s">
        <v>18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0" ht="15.6" x14ac:dyDescent="0.3">
      <c r="A2" s="273" t="s">
        <v>19</v>
      </c>
      <c r="B2" s="273"/>
      <c r="C2" s="273"/>
      <c r="D2" s="273"/>
      <c r="E2" s="274"/>
      <c r="F2" s="275" t="s">
        <v>20</v>
      </c>
      <c r="G2" s="276"/>
      <c r="H2" s="276"/>
      <c r="I2" s="276"/>
      <c r="J2" s="276"/>
      <c r="K2" s="276"/>
      <c r="L2" s="277"/>
      <c r="M2" s="278" t="s">
        <v>21</v>
      </c>
      <c r="N2" s="279"/>
      <c r="O2" s="279"/>
      <c r="P2" s="279"/>
      <c r="Q2" s="279"/>
      <c r="R2" s="279"/>
      <c r="S2" s="184"/>
      <c r="T2" s="97"/>
    </row>
    <row r="3" spans="1:20" ht="31.2" x14ac:dyDescent="0.3">
      <c r="A3" s="10" t="s">
        <v>22</v>
      </c>
      <c r="B3" s="9" t="s">
        <v>23</v>
      </c>
      <c r="C3" s="10" t="s">
        <v>24</v>
      </c>
      <c r="D3" s="10" t="s">
        <v>25</v>
      </c>
      <c r="E3" s="10" t="s">
        <v>9</v>
      </c>
      <c r="F3" s="10" t="s">
        <v>8</v>
      </c>
      <c r="G3" s="10" t="s">
        <v>26</v>
      </c>
      <c r="H3" s="10" t="s">
        <v>27</v>
      </c>
      <c r="I3" s="10" t="s">
        <v>28</v>
      </c>
      <c r="J3" s="11" t="s">
        <v>29</v>
      </c>
      <c r="K3" s="11" t="s">
        <v>30</v>
      </c>
      <c r="L3" s="10" t="s">
        <v>31</v>
      </c>
      <c r="M3" s="121" t="s">
        <v>32</v>
      </c>
      <c r="N3" s="60" t="s">
        <v>33</v>
      </c>
      <c r="O3" s="60" t="s">
        <v>34</v>
      </c>
      <c r="P3" s="10" t="s">
        <v>35</v>
      </c>
      <c r="Q3" s="10" t="s">
        <v>36</v>
      </c>
      <c r="R3" s="10" t="s">
        <v>37</v>
      </c>
      <c r="S3" s="11" t="s">
        <v>12</v>
      </c>
      <c r="T3" s="60" t="s">
        <v>38</v>
      </c>
    </row>
    <row r="4" spans="1:20" ht="57.75" customHeight="1" x14ac:dyDescent="0.3">
      <c r="A4" s="15">
        <v>3.1</v>
      </c>
      <c r="B4" s="15"/>
      <c r="C4" s="14"/>
      <c r="D4" s="15"/>
      <c r="E4" s="14" t="s">
        <v>13</v>
      </c>
      <c r="F4" s="14" t="s">
        <v>39</v>
      </c>
      <c r="G4" s="62">
        <f>G5</f>
        <v>2650000</v>
      </c>
      <c r="H4" s="62"/>
      <c r="I4" s="14"/>
      <c r="J4" s="14"/>
      <c r="K4" s="14"/>
      <c r="L4" s="14"/>
      <c r="M4" s="122"/>
      <c r="N4" s="122"/>
      <c r="O4" s="122"/>
      <c r="P4" s="122"/>
      <c r="Q4" s="122"/>
      <c r="R4" s="122"/>
      <c r="S4" s="14"/>
      <c r="T4" s="62"/>
    </row>
    <row r="5" spans="1:20" ht="21" x14ac:dyDescent="0.3">
      <c r="A5" s="78"/>
      <c r="B5" s="21"/>
      <c r="C5" s="20" t="s">
        <v>40</v>
      </c>
      <c r="D5" s="21"/>
      <c r="E5" s="20"/>
      <c r="F5" s="20"/>
      <c r="G5" s="20">
        <f>SUM(H6:H13)</f>
        <v>2650000</v>
      </c>
      <c r="H5" s="22"/>
      <c r="I5" s="20"/>
      <c r="J5" s="20"/>
      <c r="K5" s="20"/>
      <c r="L5" s="20"/>
      <c r="M5" s="123"/>
      <c r="N5" s="123"/>
      <c r="O5" s="123"/>
      <c r="P5" s="123"/>
      <c r="Q5" s="123"/>
      <c r="R5" s="123"/>
      <c r="S5" s="20"/>
      <c r="T5" s="63"/>
    </row>
    <row r="6" spans="1:20" ht="90" x14ac:dyDescent="0.3">
      <c r="A6" s="19">
        <v>3.1105000000000218</v>
      </c>
      <c r="B6" s="19" t="s">
        <v>41</v>
      </c>
      <c r="C6" s="23" t="s">
        <v>40</v>
      </c>
      <c r="D6" s="19" t="s">
        <v>42</v>
      </c>
      <c r="E6" s="23" t="s">
        <v>43</v>
      </c>
      <c r="F6" s="23"/>
      <c r="G6" s="23" t="s">
        <v>44</v>
      </c>
      <c r="H6" s="24">
        <v>150000</v>
      </c>
      <c r="I6" s="23"/>
      <c r="J6" s="23"/>
      <c r="K6" s="23"/>
      <c r="L6" s="23" t="s">
        <v>45</v>
      </c>
      <c r="M6" s="126"/>
      <c r="N6" s="126"/>
      <c r="O6" s="24">
        <f>N6-H6</f>
        <v>-150000</v>
      </c>
      <c r="P6" s="126"/>
      <c r="Q6" s="126"/>
      <c r="R6" s="126"/>
      <c r="S6" s="23"/>
      <c r="T6" s="64" t="s">
        <v>42</v>
      </c>
    </row>
    <row r="7" spans="1:20" ht="75" x14ac:dyDescent="0.3">
      <c r="A7" s="19">
        <v>3.110600000000022</v>
      </c>
      <c r="B7" s="19" t="s">
        <v>46</v>
      </c>
      <c r="C7" s="23" t="s">
        <v>40</v>
      </c>
      <c r="D7" s="19" t="s">
        <v>47</v>
      </c>
      <c r="E7" s="23" t="s">
        <v>48</v>
      </c>
      <c r="F7" s="23"/>
      <c r="G7" s="23" t="s">
        <v>49</v>
      </c>
      <c r="H7" s="24">
        <v>350000</v>
      </c>
      <c r="I7" s="23"/>
      <c r="J7" s="23"/>
      <c r="K7" s="23"/>
      <c r="L7" s="23" t="s">
        <v>50</v>
      </c>
      <c r="M7" s="126">
        <v>46</v>
      </c>
      <c r="N7" s="126"/>
      <c r="O7" s="24">
        <f t="shared" ref="O7:O45" si="0">N7-H7</f>
        <v>-350000</v>
      </c>
      <c r="P7" s="126"/>
      <c r="Q7" s="126"/>
      <c r="R7" s="126"/>
      <c r="S7" s="23"/>
      <c r="T7" s="64" t="s">
        <v>51</v>
      </c>
    </row>
    <row r="8" spans="1:20" ht="30" x14ac:dyDescent="0.3">
      <c r="A8" s="19">
        <v>3.1107000000000222</v>
      </c>
      <c r="B8" s="19" t="s">
        <v>52</v>
      </c>
      <c r="C8" s="23" t="s">
        <v>40</v>
      </c>
      <c r="D8" s="19" t="s">
        <v>47</v>
      </c>
      <c r="E8" s="23" t="s">
        <v>53</v>
      </c>
      <c r="F8" s="23"/>
      <c r="G8" s="23" t="s">
        <v>54</v>
      </c>
      <c r="H8" s="24">
        <v>350000</v>
      </c>
      <c r="I8" s="23"/>
      <c r="J8" s="23"/>
      <c r="K8" s="23"/>
      <c r="L8" s="23" t="s">
        <v>50</v>
      </c>
      <c r="M8" s="126">
        <v>46</v>
      </c>
      <c r="N8" s="126"/>
      <c r="O8" s="24">
        <f t="shared" si="0"/>
        <v>-350000</v>
      </c>
      <c r="P8" s="126"/>
      <c r="Q8" s="126"/>
      <c r="R8" s="126"/>
      <c r="S8" s="23"/>
      <c r="T8" s="64" t="s">
        <v>51</v>
      </c>
    </row>
    <row r="9" spans="1:20" ht="21" x14ac:dyDescent="0.3">
      <c r="A9" s="19">
        <v>3.1108000000000224</v>
      </c>
      <c r="B9" s="19" t="s">
        <v>55</v>
      </c>
      <c r="C9" s="23" t="s">
        <v>40</v>
      </c>
      <c r="D9" s="19" t="s">
        <v>47</v>
      </c>
      <c r="E9" s="23" t="s">
        <v>56</v>
      </c>
      <c r="F9" s="23"/>
      <c r="G9" s="23" t="s">
        <v>57</v>
      </c>
      <c r="H9" s="24">
        <v>350000</v>
      </c>
      <c r="I9" s="23"/>
      <c r="J9" s="23"/>
      <c r="K9" s="23"/>
      <c r="L9" s="23" t="s">
        <v>50</v>
      </c>
      <c r="M9" s="126">
        <v>10</v>
      </c>
      <c r="N9" s="126"/>
      <c r="O9" s="24">
        <f t="shared" si="0"/>
        <v>-350000</v>
      </c>
      <c r="P9" s="126"/>
      <c r="Q9" s="126"/>
      <c r="R9" s="126"/>
      <c r="S9" s="23"/>
      <c r="T9" s="64" t="s">
        <v>58</v>
      </c>
    </row>
    <row r="10" spans="1:20" ht="45" x14ac:dyDescent="0.3">
      <c r="A10" s="19">
        <v>3.1109000000000226</v>
      </c>
      <c r="B10" s="19" t="s">
        <v>59</v>
      </c>
      <c r="C10" s="23" t="s">
        <v>40</v>
      </c>
      <c r="D10" s="19" t="s">
        <v>47</v>
      </c>
      <c r="E10" s="23" t="s">
        <v>60</v>
      </c>
      <c r="F10" s="23"/>
      <c r="G10" s="23" t="s">
        <v>61</v>
      </c>
      <c r="H10" s="24">
        <v>350000</v>
      </c>
      <c r="I10" s="23"/>
      <c r="J10" s="23"/>
      <c r="K10" s="23"/>
      <c r="L10" s="23" t="s">
        <v>50</v>
      </c>
      <c r="M10" s="126">
        <v>11</v>
      </c>
      <c r="N10" s="126"/>
      <c r="O10" s="24">
        <f t="shared" si="0"/>
        <v>-350000</v>
      </c>
      <c r="P10" s="126"/>
      <c r="Q10" s="126"/>
      <c r="R10" s="126"/>
      <c r="S10" s="23"/>
      <c r="T10" s="64" t="s">
        <v>51</v>
      </c>
    </row>
    <row r="11" spans="1:20" ht="45" x14ac:dyDescent="0.3">
      <c r="A11" s="19">
        <v>3.1110000000000229</v>
      </c>
      <c r="B11" s="19" t="s">
        <v>62</v>
      </c>
      <c r="C11" s="23" t="s">
        <v>40</v>
      </c>
      <c r="D11" s="19" t="s">
        <v>47</v>
      </c>
      <c r="E11" s="23" t="s">
        <v>43</v>
      </c>
      <c r="F11" s="23"/>
      <c r="G11" s="23" t="s">
        <v>63</v>
      </c>
      <c r="H11" s="24">
        <v>350000</v>
      </c>
      <c r="I11" s="23"/>
      <c r="J11" s="23"/>
      <c r="K11" s="23"/>
      <c r="L11" s="23" t="s">
        <v>50</v>
      </c>
      <c r="M11" s="126">
        <v>12</v>
      </c>
      <c r="N11" s="126"/>
      <c r="O11" s="24">
        <f t="shared" si="0"/>
        <v>-350000</v>
      </c>
      <c r="P11" s="126"/>
      <c r="Q11" s="126"/>
      <c r="R11" s="126"/>
      <c r="S11" s="23"/>
      <c r="T11" s="64" t="s">
        <v>51</v>
      </c>
    </row>
    <row r="12" spans="1:20" ht="45" x14ac:dyDescent="0.3">
      <c r="A12" s="19">
        <v>3.1111000000000231</v>
      </c>
      <c r="B12" s="19" t="s">
        <v>64</v>
      </c>
      <c r="C12" s="23" t="s">
        <v>40</v>
      </c>
      <c r="D12" s="19" t="s">
        <v>47</v>
      </c>
      <c r="E12" s="23" t="s">
        <v>65</v>
      </c>
      <c r="F12" s="23"/>
      <c r="G12" s="23" t="s">
        <v>66</v>
      </c>
      <c r="H12" s="24">
        <v>350000</v>
      </c>
      <c r="I12" s="23"/>
      <c r="J12" s="23"/>
      <c r="K12" s="23"/>
      <c r="L12" s="23" t="s">
        <v>50</v>
      </c>
      <c r="M12" s="126">
        <v>13</v>
      </c>
      <c r="N12" s="126"/>
      <c r="O12" s="24">
        <f t="shared" si="0"/>
        <v>-350000</v>
      </c>
      <c r="P12" s="126"/>
      <c r="Q12" s="126"/>
      <c r="R12" s="126"/>
      <c r="S12" s="23"/>
      <c r="T12" s="64" t="s">
        <v>51</v>
      </c>
    </row>
    <row r="13" spans="1:20" ht="30" x14ac:dyDescent="0.3">
      <c r="A13" s="19">
        <v>3.1112000000000233</v>
      </c>
      <c r="B13" s="19" t="s">
        <v>67</v>
      </c>
      <c r="C13" s="23" t="s">
        <v>40</v>
      </c>
      <c r="D13" s="19" t="s">
        <v>47</v>
      </c>
      <c r="E13" s="23" t="s">
        <v>56</v>
      </c>
      <c r="F13" s="23"/>
      <c r="G13" s="23" t="s">
        <v>68</v>
      </c>
      <c r="H13" s="24">
        <v>400000</v>
      </c>
      <c r="I13" s="23"/>
      <c r="J13" s="23"/>
      <c r="K13" s="23"/>
      <c r="L13" s="23" t="s">
        <v>50</v>
      </c>
      <c r="M13" s="126">
        <v>14</v>
      </c>
      <c r="N13" s="126"/>
      <c r="O13" s="24">
        <f t="shared" si="0"/>
        <v>-400000</v>
      </c>
      <c r="P13" s="126"/>
      <c r="Q13" s="126"/>
      <c r="R13" s="126"/>
      <c r="S13" s="23"/>
      <c r="T13" s="64" t="s">
        <v>51</v>
      </c>
    </row>
    <row r="14" spans="1:20" ht="57.75" customHeight="1" x14ac:dyDescent="0.3">
      <c r="A14" s="79">
        <v>3.2</v>
      </c>
      <c r="B14" s="16"/>
      <c r="C14" s="62"/>
      <c r="D14" s="16"/>
      <c r="E14" s="62" t="s">
        <v>13</v>
      </c>
      <c r="F14" s="62" t="s">
        <v>69</v>
      </c>
      <c r="G14" s="62">
        <f>G15+G29+G32</f>
        <v>1421500</v>
      </c>
      <c r="H14" s="62"/>
      <c r="I14" s="62"/>
      <c r="J14" s="62"/>
      <c r="K14" s="62"/>
      <c r="L14" s="62"/>
      <c r="M14" s="124"/>
      <c r="N14" s="124"/>
      <c r="O14" s="124"/>
      <c r="P14" s="124"/>
      <c r="Q14" s="124"/>
      <c r="R14" s="124"/>
      <c r="S14" s="62"/>
      <c r="T14" s="62"/>
    </row>
    <row r="15" spans="1:20" ht="33.75" customHeight="1" x14ac:dyDescent="0.3">
      <c r="A15" s="80"/>
      <c r="B15" s="32"/>
      <c r="C15" s="32"/>
      <c r="D15" s="32" t="s">
        <v>70</v>
      </c>
      <c r="E15" s="32"/>
      <c r="F15" s="32" t="s">
        <v>71</v>
      </c>
      <c r="G15" s="32">
        <f>SUM(H16:H28)</f>
        <v>41500</v>
      </c>
      <c r="H15" s="66"/>
      <c r="I15" s="32"/>
      <c r="J15" s="32"/>
      <c r="K15" s="32"/>
      <c r="L15" s="32"/>
      <c r="M15" s="125"/>
      <c r="N15" s="125"/>
      <c r="O15" s="125"/>
      <c r="P15" s="125"/>
      <c r="Q15" s="125"/>
      <c r="R15" s="125"/>
      <c r="S15" s="32"/>
      <c r="T15" s="66"/>
    </row>
    <row r="16" spans="1:20" ht="45" x14ac:dyDescent="0.3">
      <c r="A16" s="76">
        <v>3.2034000000000069</v>
      </c>
      <c r="B16" s="76" t="s">
        <v>72</v>
      </c>
      <c r="C16" s="33" t="s">
        <v>40</v>
      </c>
      <c r="D16" s="34" t="s">
        <v>47</v>
      </c>
      <c r="E16" s="33" t="s">
        <v>73</v>
      </c>
      <c r="F16" s="33">
        <v>41500</v>
      </c>
      <c r="G16" s="103" t="s">
        <v>74</v>
      </c>
      <c r="H16" s="103">
        <v>0</v>
      </c>
      <c r="I16" s="33"/>
      <c r="J16" s="33"/>
      <c r="K16" s="33"/>
      <c r="L16" s="33"/>
      <c r="M16" s="131"/>
      <c r="N16" s="131"/>
      <c r="O16" s="165">
        <f t="shared" si="0"/>
        <v>0</v>
      </c>
      <c r="P16" s="131"/>
      <c r="Q16" s="131"/>
      <c r="R16" s="131"/>
      <c r="S16" s="33" t="s">
        <v>75</v>
      </c>
      <c r="T16" s="33" t="s">
        <v>76</v>
      </c>
    </row>
    <row r="17" spans="1:20" ht="45" x14ac:dyDescent="0.3">
      <c r="A17" s="26">
        <v>3.2035000000000071</v>
      </c>
      <c r="B17" s="26" t="s">
        <v>77</v>
      </c>
      <c r="C17" s="35" t="s">
        <v>40</v>
      </c>
      <c r="D17" s="36" t="s">
        <v>47</v>
      </c>
      <c r="E17" s="23" t="s">
        <v>78</v>
      </c>
      <c r="F17" s="35"/>
      <c r="G17" s="103" t="s">
        <v>79</v>
      </c>
      <c r="H17" s="103">
        <v>0</v>
      </c>
      <c r="I17" s="35"/>
      <c r="J17" s="35"/>
      <c r="K17" s="35"/>
      <c r="L17" s="35"/>
      <c r="M17" s="127"/>
      <c r="N17" s="127"/>
      <c r="O17" s="154">
        <f t="shared" si="0"/>
        <v>0</v>
      </c>
      <c r="P17" s="127"/>
      <c r="Q17" s="127"/>
      <c r="R17" s="127"/>
      <c r="S17" s="35" t="s">
        <v>75</v>
      </c>
      <c r="T17" s="35" t="s">
        <v>76</v>
      </c>
    </row>
    <row r="18" spans="1:20" ht="30" x14ac:dyDescent="0.3">
      <c r="A18" s="26">
        <v>3.2036000000000073</v>
      </c>
      <c r="B18" s="36" t="s">
        <v>80</v>
      </c>
      <c r="C18" s="35" t="s">
        <v>40</v>
      </c>
      <c r="D18" s="36" t="s">
        <v>47</v>
      </c>
      <c r="E18" s="23" t="s">
        <v>60</v>
      </c>
      <c r="F18" s="35"/>
      <c r="G18" s="35" t="s">
        <v>81</v>
      </c>
      <c r="H18" s="35">
        <v>41500</v>
      </c>
      <c r="I18" s="35"/>
      <c r="J18" s="35"/>
      <c r="K18" s="35"/>
      <c r="L18" s="35" t="s">
        <v>50</v>
      </c>
      <c r="M18" s="127">
        <v>24</v>
      </c>
      <c r="N18" s="127"/>
      <c r="O18" s="154">
        <f t="shared" si="0"/>
        <v>-41500</v>
      </c>
      <c r="P18" s="127"/>
      <c r="Q18" s="127"/>
      <c r="R18" s="127"/>
      <c r="S18" s="35"/>
      <c r="T18" s="35" t="s">
        <v>76</v>
      </c>
    </row>
    <row r="19" spans="1:20" ht="45" x14ac:dyDescent="0.3">
      <c r="A19" s="26">
        <v>3.2037000000000075</v>
      </c>
      <c r="B19" s="36" t="s">
        <v>82</v>
      </c>
      <c r="C19" s="35" t="s">
        <v>40</v>
      </c>
      <c r="D19" s="36" t="s">
        <v>47</v>
      </c>
      <c r="E19" s="23" t="s">
        <v>56</v>
      </c>
      <c r="F19" s="35"/>
      <c r="G19" s="103" t="s">
        <v>83</v>
      </c>
      <c r="H19" s="103">
        <v>0</v>
      </c>
      <c r="I19" s="35"/>
      <c r="J19" s="35"/>
      <c r="K19" s="35"/>
      <c r="L19" s="35"/>
      <c r="M19" s="127"/>
      <c r="N19" s="127"/>
      <c r="O19" s="154">
        <f t="shared" si="0"/>
        <v>0</v>
      </c>
      <c r="P19" s="127"/>
      <c r="Q19" s="127"/>
      <c r="R19" s="127"/>
      <c r="S19" s="35" t="s">
        <v>75</v>
      </c>
      <c r="T19" s="35" t="s">
        <v>76</v>
      </c>
    </row>
    <row r="20" spans="1:20" ht="45" x14ac:dyDescent="0.3">
      <c r="A20" s="26">
        <v>3.2038000000000078</v>
      </c>
      <c r="B20" s="36" t="s">
        <v>84</v>
      </c>
      <c r="C20" s="35" t="s">
        <v>40</v>
      </c>
      <c r="D20" s="36" t="s">
        <v>47</v>
      </c>
      <c r="E20" s="23" t="s">
        <v>65</v>
      </c>
      <c r="F20" s="35"/>
      <c r="G20" s="103" t="s">
        <v>85</v>
      </c>
      <c r="H20" s="103">
        <v>0</v>
      </c>
      <c r="I20" s="35"/>
      <c r="J20" s="35"/>
      <c r="K20" s="35"/>
      <c r="L20" s="35"/>
      <c r="M20" s="127"/>
      <c r="N20" s="127"/>
      <c r="O20" s="154">
        <f t="shared" si="0"/>
        <v>0</v>
      </c>
      <c r="P20" s="127"/>
      <c r="Q20" s="127"/>
      <c r="R20" s="127"/>
      <c r="S20" s="35" t="s">
        <v>75</v>
      </c>
      <c r="T20" s="35" t="s">
        <v>76</v>
      </c>
    </row>
    <row r="21" spans="1:20" ht="45" x14ac:dyDescent="0.3">
      <c r="A21" s="26">
        <v>3.203900000000008</v>
      </c>
      <c r="B21" s="36" t="s">
        <v>86</v>
      </c>
      <c r="C21" s="35" t="s">
        <v>40</v>
      </c>
      <c r="D21" s="36" t="s">
        <v>47</v>
      </c>
      <c r="E21" s="23" t="s">
        <v>87</v>
      </c>
      <c r="F21" s="35"/>
      <c r="G21" s="103" t="s">
        <v>88</v>
      </c>
      <c r="H21" s="103">
        <v>0</v>
      </c>
      <c r="I21" s="35"/>
      <c r="J21" s="35"/>
      <c r="K21" s="35"/>
      <c r="L21" s="35"/>
      <c r="M21" s="127"/>
      <c r="N21" s="127"/>
      <c r="O21" s="154">
        <f t="shared" si="0"/>
        <v>0</v>
      </c>
      <c r="P21" s="127"/>
      <c r="Q21" s="127"/>
      <c r="R21" s="127"/>
      <c r="S21" s="35" t="s">
        <v>75</v>
      </c>
      <c r="T21" s="35" t="s">
        <v>76</v>
      </c>
    </row>
    <row r="22" spans="1:20" ht="45" x14ac:dyDescent="0.3">
      <c r="A22" s="26">
        <v>3.2040000000000082</v>
      </c>
      <c r="B22" s="36" t="s">
        <v>89</v>
      </c>
      <c r="C22" s="35" t="s">
        <v>40</v>
      </c>
      <c r="D22" s="36" t="s">
        <v>47</v>
      </c>
      <c r="E22" s="23" t="s">
        <v>48</v>
      </c>
      <c r="F22" s="35"/>
      <c r="G22" s="103" t="s">
        <v>90</v>
      </c>
      <c r="H22" s="103">
        <v>0</v>
      </c>
      <c r="I22" s="35"/>
      <c r="J22" s="35"/>
      <c r="K22" s="35"/>
      <c r="L22" s="35"/>
      <c r="M22" s="127"/>
      <c r="N22" s="127"/>
      <c r="O22" s="154">
        <f t="shared" si="0"/>
        <v>0</v>
      </c>
      <c r="P22" s="127"/>
      <c r="Q22" s="127"/>
      <c r="R22" s="127"/>
      <c r="S22" s="35" t="s">
        <v>75</v>
      </c>
      <c r="T22" s="35" t="s">
        <v>76</v>
      </c>
    </row>
    <row r="23" spans="1:20" ht="45" x14ac:dyDescent="0.3">
      <c r="A23" s="26">
        <v>3.2041000000000084</v>
      </c>
      <c r="B23" s="36" t="s">
        <v>91</v>
      </c>
      <c r="C23" s="35" t="s">
        <v>40</v>
      </c>
      <c r="D23" s="36" t="s">
        <v>47</v>
      </c>
      <c r="E23" s="23" t="s">
        <v>53</v>
      </c>
      <c r="F23" s="35"/>
      <c r="G23" s="103" t="s">
        <v>92</v>
      </c>
      <c r="H23" s="103">
        <v>0</v>
      </c>
      <c r="I23" s="35"/>
      <c r="J23" s="35"/>
      <c r="K23" s="35"/>
      <c r="L23" s="35"/>
      <c r="M23" s="127"/>
      <c r="N23" s="127"/>
      <c r="O23" s="154">
        <f t="shared" si="0"/>
        <v>0</v>
      </c>
      <c r="P23" s="127"/>
      <c r="Q23" s="127"/>
      <c r="R23" s="127"/>
      <c r="S23" s="35" t="s">
        <v>75</v>
      </c>
      <c r="T23" s="35" t="s">
        <v>76</v>
      </c>
    </row>
    <row r="24" spans="1:20" ht="45" x14ac:dyDescent="0.3">
      <c r="A24" s="26">
        <v>3.2042000000000086</v>
      </c>
      <c r="B24" s="36" t="s">
        <v>93</v>
      </c>
      <c r="C24" s="35" t="s">
        <v>40</v>
      </c>
      <c r="D24" s="36" t="s">
        <v>47</v>
      </c>
      <c r="E24" s="23" t="s">
        <v>94</v>
      </c>
      <c r="F24" s="35"/>
      <c r="G24" s="103" t="s">
        <v>95</v>
      </c>
      <c r="H24" s="103">
        <v>0</v>
      </c>
      <c r="I24" s="35"/>
      <c r="J24" s="35"/>
      <c r="K24" s="35"/>
      <c r="L24" s="35"/>
      <c r="M24" s="127"/>
      <c r="N24" s="127"/>
      <c r="O24" s="154">
        <f t="shared" si="0"/>
        <v>0</v>
      </c>
      <c r="P24" s="127"/>
      <c r="Q24" s="127"/>
      <c r="R24" s="127"/>
      <c r="S24" s="35" t="s">
        <v>75</v>
      </c>
      <c r="T24" s="35" t="s">
        <v>76</v>
      </c>
    </row>
    <row r="25" spans="1:20" ht="45" x14ac:dyDescent="0.3">
      <c r="A25" s="26">
        <v>3.2043000000000088</v>
      </c>
      <c r="B25" s="36" t="s">
        <v>96</v>
      </c>
      <c r="C25" s="35" t="s">
        <v>40</v>
      </c>
      <c r="D25" s="36" t="s">
        <v>47</v>
      </c>
      <c r="E25" s="23" t="s">
        <v>97</v>
      </c>
      <c r="F25" s="35"/>
      <c r="G25" s="103" t="s">
        <v>98</v>
      </c>
      <c r="H25" s="103">
        <v>0</v>
      </c>
      <c r="I25" s="35"/>
      <c r="J25" s="35"/>
      <c r="K25" s="35"/>
      <c r="L25" s="35"/>
      <c r="M25" s="127"/>
      <c r="N25" s="127"/>
      <c r="O25" s="154">
        <f t="shared" si="0"/>
        <v>0</v>
      </c>
      <c r="P25" s="127"/>
      <c r="Q25" s="127"/>
      <c r="R25" s="127"/>
      <c r="S25" s="35" t="s">
        <v>75</v>
      </c>
      <c r="T25" s="35" t="s">
        <v>76</v>
      </c>
    </row>
    <row r="26" spans="1:20" ht="45" x14ac:dyDescent="0.3">
      <c r="A26" s="26">
        <v>3.204400000000009</v>
      </c>
      <c r="B26" s="36" t="s">
        <v>99</v>
      </c>
      <c r="C26" s="35" t="s">
        <v>40</v>
      </c>
      <c r="D26" s="36" t="s">
        <v>47</v>
      </c>
      <c r="E26" s="23" t="s">
        <v>43</v>
      </c>
      <c r="F26" s="35"/>
      <c r="G26" s="103" t="s">
        <v>100</v>
      </c>
      <c r="H26" s="103">
        <v>0</v>
      </c>
      <c r="I26" s="35"/>
      <c r="J26" s="35"/>
      <c r="K26" s="35"/>
      <c r="L26" s="35"/>
      <c r="M26" s="127"/>
      <c r="N26" s="127"/>
      <c r="O26" s="154">
        <f t="shared" si="0"/>
        <v>0</v>
      </c>
      <c r="P26" s="127"/>
      <c r="Q26" s="127"/>
      <c r="R26" s="127"/>
      <c r="S26" s="35" t="s">
        <v>75</v>
      </c>
      <c r="T26" s="35" t="s">
        <v>76</v>
      </c>
    </row>
    <row r="27" spans="1:20" ht="45" x14ac:dyDescent="0.3">
      <c r="A27" s="26">
        <v>3.2045000000000092</v>
      </c>
      <c r="B27" s="36" t="s">
        <v>101</v>
      </c>
      <c r="C27" s="35" t="s">
        <v>40</v>
      </c>
      <c r="D27" s="36" t="s">
        <v>47</v>
      </c>
      <c r="E27" s="23" t="s">
        <v>102</v>
      </c>
      <c r="F27" s="35"/>
      <c r="G27" s="103" t="s">
        <v>103</v>
      </c>
      <c r="H27" s="103">
        <v>0</v>
      </c>
      <c r="I27" s="35"/>
      <c r="J27" s="35"/>
      <c r="K27" s="35"/>
      <c r="L27" s="35"/>
      <c r="M27" s="127"/>
      <c r="N27" s="127"/>
      <c r="O27" s="154">
        <f t="shared" si="0"/>
        <v>0</v>
      </c>
      <c r="P27" s="127"/>
      <c r="Q27" s="127"/>
      <c r="R27" s="127"/>
      <c r="S27" s="35" t="s">
        <v>75</v>
      </c>
      <c r="T27" s="35" t="s">
        <v>76</v>
      </c>
    </row>
    <row r="28" spans="1:20" ht="45" x14ac:dyDescent="0.3">
      <c r="A28" s="26">
        <v>3.2046000000000094</v>
      </c>
      <c r="B28" s="36" t="s">
        <v>104</v>
      </c>
      <c r="C28" s="35" t="s">
        <v>40</v>
      </c>
      <c r="D28" s="36" t="s">
        <v>47</v>
      </c>
      <c r="E28" s="23" t="s">
        <v>105</v>
      </c>
      <c r="F28" s="35"/>
      <c r="G28" s="103" t="s">
        <v>106</v>
      </c>
      <c r="H28" s="103">
        <v>0</v>
      </c>
      <c r="I28" s="35"/>
      <c r="J28" s="35"/>
      <c r="K28" s="35"/>
      <c r="L28" s="35"/>
      <c r="M28" s="127"/>
      <c r="N28" s="127"/>
      <c r="O28" s="154">
        <f t="shared" si="0"/>
        <v>0</v>
      </c>
      <c r="P28" s="127"/>
      <c r="Q28" s="127"/>
      <c r="R28" s="127"/>
      <c r="S28" s="35" t="s">
        <v>75</v>
      </c>
      <c r="T28" s="35" t="s">
        <v>76</v>
      </c>
    </row>
    <row r="29" spans="1:20" ht="33.75" customHeight="1" x14ac:dyDescent="0.3">
      <c r="A29" s="81"/>
      <c r="B29" s="98"/>
      <c r="C29" s="98"/>
      <c r="D29" s="98" t="s">
        <v>107</v>
      </c>
      <c r="E29" s="37"/>
      <c r="F29" s="37" t="s">
        <v>108</v>
      </c>
      <c r="G29" s="37">
        <f>SUM(H30:H31)</f>
        <v>1000000</v>
      </c>
      <c r="H29" s="32"/>
      <c r="I29" s="37"/>
      <c r="J29" s="37"/>
      <c r="K29" s="37"/>
      <c r="L29" s="37"/>
      <c r="M29" s="132"/>
      <c r="N29" s="132"/>
      <c r="O29" s="166">
        <f t="shared" si="0"/>
        <v>0</v>
      </c>
      <c r="P29" s="132"/>
      <c r="Q29" s="132"/>
      <c r="R29" s="132"/>
      <c r="S29" s="37"/>
      <c r="T29" s="32"/>
    </row>
    <row r="30" spans="1:20" ht="45" x14ac:dyDescent="0.3">
      <c r="A30" s="94">
        <v>3.2050000000000103</v>
      </c>
      <c r="B30" s="39" t="s">
        <v>109</v>
      </c>
      <c r="C30" s="38" t="s">
        <v>40</v>
      </c>
      <c r="D30" s="39" t="s">
        <v>47</v>
      </c>
      <c r="E30" s="33" t="s">
        <v>60</v>
      </c>
      <c r="F30" s="75"/>
      <c r="G30" s="38" t="s">
        <v>110</v>
      </c>
      <c r="H30" s="46">
        <v>500000</v>
      </c>
      <c r="I30" s="38"/>
      <c r="J30" s="38"/>
      <c r="K30" s="38"/>
      <c r="L30" s="38" t="s">
        <v>50</v>
      </c>
      <c r="M30" s="133"/>
      <c r="N30" s="133"/>
      <c r="O30" s="165">
        <f t="shared" si="0"/>
        <v>-500000</v>
      </c>
      <c r="P30" s="133"/>
      <c r="Q30" s="133"/>
      <c r="R30" s="133"/>
      <c r="S30" s="38"/>
      <c r="T30" s="46" t="s">
        <v>111</v>
      </c>
    </row>
    <row r="31" spans="1:20" ht="45" x14ac:dyDescent="0.3">
      <c r="A31" s="95">
        <v>3.2051000000000105</v>
      </c>
      <c r="B31" s="19" t="s">
        <v>112</v>
      </c>
      <c r="C31" s="23" t="s">
        <v>40</v>
      </c>
      <c r="D31" s="36" t="s">
        <v>47</v>
      </c>
      <c r="E31" s="35" t="s">
        <v>97</v>
      </c>
      <c r="F31" s="96"/>
      <c r="G31" s="23" t="s">
        <v>113</v>
      </c>
      <c r="H31" s="67">
        <v>500000</v>
      </c>
      <c r="I31" s="23"/>
      <c r="J31" s="23"/>
      <c r="K31" s="23"/>
      <c r="L31" s="23" t="s">
        <v>50</v>
      </c>
      <c r="M31" s="126">
        <v>25</v>
      </c>
      <c r="N31" s="126"/>
      <c r="O31" s="154">
        <f t="shared" si="0"/>
        <v>-500000</v>
      </c>
      <c r="P31" s="126"/>
      <c r="Q31" s="126"/>
      <c r="R31" s="126"/>
      <c r="S31" s="23"/>
      <c r="T31" s="67" t="s">
        <v>51</v>
      </c>
    </row>
    <row r="32" spans="1:20" ht="33.75" customHeight="1" x14ac:dyDescent="0.3">
      <c r="A32" s="81"/>
      <c r="B32" s="98"/>
      <c r="C32" s="98"/>
      <c r="D32" s="98" t="s">
        <v>107</v>
      </c>
      <c r="E32" s="37"/>
      <c r="F32" s="37" t="s">
        <v>114</v>
      </c>
      <c r="G32" s="37">
        <f>SUM(H33:H36)</f>
        <v>380000</v>
      </c>
      <c r="H32" s="41"/>
      <c r="I32" s="37"/>
      <c r="J32" s="37"/>
      <c r="K32" s="37"/>
      <c r="L32" s="37"/>
      <c r="M32" s="132"/>
      <c r="N32" s="132"/>
      <c r="O32" s="166">
        <f t="shared" si="0"/>
        <v>0</v>
      </c>
      <c r="P32" s="132"/>
      <c r="Q32" s="132"/>
      <c r="R32" s="132"/>
      <c r="S32" s="37"/>
      <c r="T32" s="41"/>
    </row>
    <row r="33" spans="1:20" ht="45" x14ac:dyDescent="0.3">
      <c r="A33" s="94">
        <v>3.2090000000000187</v>
      </c>
      <c r="B33" s="94" t="s">
        <v>115</v>
      </c>
      <c r="C33" s="38" t="s">
        <v>40</v>
      </c>
      <c r="D33" s="39" t="s">
        <v>47</v>
      </c>
      <c r="E33" s="33" t="s">
        <v>78</v>
      </c>
      <c r="F33" s="75">
        <v>380000</v>
      </c>
      <c r="G33" s="38" t="s">
        <v>116</v>
      </c>
      <c r="H33" s="46">
        <v>190000</v>
      </c>
      <c r="I33" s="38"/>
      <c r="J33" s="38"/>
      <c r="K33" s="38"/>
      <c r="L33" s="38" t="s">
        <v>50</v>
      </c>
      <c r="M33" s="133">
        <v>36</v>
      </c>
      <c r="N33" s="133"/>
      <c r="O33" s="165">
        <f t="shared" si="0"/>
        <v>-190000</v>
      </c>
      <c r="P33" s="133"/>
      <c r="Q33" s="133"/>
      <c r="R33" s="133"/>
      <c r="S33" s="38"/>
      <c r="T33" s="46" t="s">
        <v>58</v>
      </c>
    </row>
    <row r="34" spans="1:20" ht="45" x14ac:dyDescent="0.3">
      <c r="A34" s="95">
        <v>3.2091000000000189</v>
      </c>
      <c r="B34" s="19" t="s">
        <v>117</v>
      </c>
      <c r="C34" s="23" t="s">
        <v>40</v>
      </c>
      <c r="D34" s="19" t="s">
        <v>47</v>
      </c>
      <c r="E34" s="23" t="s">
        <v>65</v>
      </c>
      <c r="F34" s="23"/>
      <c r="G34" s="102" t="s">
        <v>118</v>
      </c>
      <c r="H34" s="119">
        <v>0</v>
      </c>
      <c r="I34" s="23"/>
      <c r="J34" s="23"/>
      <c r="K34" s="23"/>
      <c r="L34" s="23"/>
      <c r="M34" s="135"/>
      <c r="N34" s="135"/>
      <c r="O34" s="96">
        <f t="shared" si="0"/>
        <v>0</v>
      </c>
      <c r="P34" s="135"/>
      <c r="Q34" s="135"/>
      <c r="R34" s="135"/>
      <c r="S34" s="23" t="s">
        <v>75</v>
      </c>
      <c r="T34" s="67" t="s">
        <v>58</v>
      </c>
    </row>
    <row r="35" spans="1:20" ht="45" x14ac:dyDescent="0.3">
      <c r="A35" s="95">
        <v>3.2092000000000191</v>
      </c>
      <c r="B35" s="19" t="s">
        <v>119</v>
      </c>
      <c r="C35" s="23" t="s">
        <v>40</v>
      </c>
      <c r="D35" s="36" t="s">
        <v>47</v>
      </c>
      <c r="E35" s="23" t="s">
        <v>53</v>
      </c>
      <c r="F35" s="23"/>
      <c r="G35" s="102" t="s">
        <v>120</v>
      </c>
      <c r="H35" s="119">
        <v>0</v>
      </c>
      <c r="I35" s="23"/>
      <c r="J35" s="23"/>
      <c r="K35" s="23"/>
      <c r="L35" s="23"/>
      <c r="M35" s="135"/>
      <c r="N35" s="135"/>
      <c r="O35" s="96">
        <f t="shared" si="0"/>
        <v>0</v>
      </c>
      <c r="P35" s="135"/>
      <c r="Q35" s="135"/>
      <c r="R35" s="135"/>
      <c r="S35" s="23" t="s">
        <v>75</v>
      </c>
      <c r="T35" s="67" t="s">
        <v>58</v>
      </c>
    </row>
    <row r="36" spans="1:20" ht="45" x14ac:dyDescent="0.3">
      <c r="A36" s="95">
        <v>3.2093000000000194</v>
      </c>
      <c r="B36" s="19" t="s">
        <v>121</v>
      </c>
      <c r="C36" s="23" t="s">
        <v>40</v>
      </c>
      <c r="D36" s="36" t="s">
        <v>47</v>
      </c>
      <c r="E36" s="23" t="s">
        <v>102</v>
      </c>
      <c r="F36" s="23"/>
      <c r="G36" s="23" t="s">
        <v>122</v>
      </c>
      <c r="H36" s="67">
        <v>190000</v>
      </c>
      <c r="I36" s="23"/>
      <c r="J36" s="23"/>
      <c r="K36" s="23"/>
      <c r="L36" s="23" t="s">
        <v>50</v>
      </c>
      <c r="M36" s="126">
        <v>36</v>
      </c>
      <c r="N36" s="126"/>
      <c r="O36" s="154">
        <f t="shared" si="0"/>
        <v>-190000</v>
      </c>
      <c r="P36" s="126"/>
      <c r="Q36" s="126"/>
      <c r="R36" s="126"/>
      <c r="S36" s="23"/>
      <c r="T36" s="67" t="s">
        <v>58</v>
      </c>
    </row>
    <row r="37" spans="1:20" ht="31.2" x14ac:dyDescent="0.3">
      <c r="A37" s="13">
        <v>5</v>
      </c>
      <c r="B37" s="12" t="s">
        <v>47</v>
      </c>
      <c r="C37" s="99"/>
      <c r="D37" s="117"/>
      <c r="E37" s="43"/>
      <c r="F37" s="12" t="s">
        <v>123</v>
      </c>
      <c r="G37" s="61">
        <f>H38</f>
        <v>150000</v>
      </c>
      <c r="H37" s="43"/>
      <c r="I37" s="43"/>
      <c r="J37" s="43"/>
      <c r="K37" s="43"/>
      <c r="L37" s="43"/>
      <c r="M37" s="137"/>
      <c r="N37" s="137"/>
      <c r="O37" s="167">
        <f>N37-G37</f>
        <v>-150000</v>
      </c>
      <c r="P37" s="137"/>
      <c r="Q37" s="137"/>
      <c r="R37" s="137"/>
      <c r="S37" s="43"/>
      <c r="T37" s="61"/>
    </row>
    <row r="38" spans="1:20" ht="45" x14ac:dyDescent="0.3">
      <c r="A38" s="26">
        <v>5.0199999999999996</v>
      </c>
      <c r="B38" s="19" t="s">
        <v>124</v>
      </c>
      <c r="C38" s="25" t="s">
        <v>40</v>
      </c>
      <c r="D38" s="19" t="s">
        <v>47</v>
      </c>
      <c r="E38" s="23" t="s">
        <v>125</v>
      </c>
      <c r="F38" s="35"/>
      <c r="G38" s="25" t="s">
        <v>126</v>
      </c>
      <c r="H38" s="69">
        <v>150000</v>
      </c>
      <c r="I38" s="25"/>
      <c r="J38" s="25"/>
      <c r="K38" s="25"/>
      <c r="L38" s="25" t="s">
        <v>50</v>
      </c>
      <c r="M38" s="127">
        <v>38</v>
      </c>
      <c r="N38" s="127"/>
      <c r="O38" s="154">
        <f t="shared" si="0"/>
        <v>-150000</v>
      </c>
      <c r="P38" s="127"/>
      <c r="Q38" s="127"/>
      <c r="R38" s="127"/>
      <c r="S38" s="25"/>
      <c r="T38" s="69" t="s">
        <v>76</v>
      </c>
    </row>
    <row r="39" spans="1:20" ht="31.2" x14ac:dyDescent="0.4">
      <c r="A39" s="13">
        <v>8</v>
      </c>
      <c r="B39" s="42"/>
      <c r="C39" s="68"/>
      <c r="D39" s="116"/>
      <c r="E39" s="68"/>
      <c r="F39" s="61" t="s">
        <v>127</v>
      </c>
      <c r="G39" s="61">
        <f>SUM(H41:H44)</f>
        <v>0</v>
      </c>
      <c r="H39" s="68"/>
      <c r="I39" s="68"/>
      <c r="J39" s="68"/>
      <c r="K39" s="68"/>
      <c r="L39" s="68"/>
      <c r="M39" s="139"/>
      <c r="N39" s="139"/>
      <c r="O39" s="168">
        <f>N39-G39</f>
        <v>0</v>
      </c>
      <c r="P39" s="139"/>
      <c r="Q39" s="139"/>
      <c r="R39" s="139"/>
      <c r="S39" s="61" t="s">
        <v>128</v>
      </c>
      <c r="T39" s="61"/>
    </row>
    <row r="40" spans="1:20" ht="21" x14ac:dyDescent="0.3">
      <c r="A40" s="52">
        <v>8.0299999999999994</v>
      </c>
      <c r="B40" s="52" t="s">
        <v>129</v>
      </c>
      <c r="C40" s="72" t="s">
        <v>40</v>
      </c>
      <c r="D40" s="45" t="s">
        <v>47</v>
      </c>
      <c r="E40" s="44" t="s">
        <v>130</v>
      </c>
      <c r="F40" s="72"/>
      <c r="G40" s="72" t="s">
        <v>131</v>
      </c>
      <c r="H40" s="30">
        <v>0</v>
      </c>
      <c r="I40" s="72"/>
      <c r="J40" s="72"/>
      <c r="K40" s="72"/>
      <c r="L40" s="72"/>
      <c r="M40" s="143"/>
      <c r="N40" s="143"/>
      <c r="O40" s="169">
        <f t="shared" si="0"/>
        <v>0</v>
      </c>
      <c r="P40" s="143"/>
      <c r="Q40" s="143"/>
      <c r="R40" s="143"/>
      <c r="S40" s="109">
        <v>5000000</v>
      </c>
      <c r="T40" s="30" t="s">
        <v>51</v>
      </c>
    </row>
    <row r="41" spans="1:20" ht="45" x14ac:dyDescent="0.3">
      <c r="A41" s="83">
        <v>8.0399999999999991</v>
      </c>
      <c r="B41" s="87" t="s">
        <v>132</v>
      </c>
      <c r="C41" s="53" t="s">
        <v>40</v>
      </c>
      <c r="D41" s="26" t="s">
        <v>47</v>
      </c>
      <c r="E41" s="23" t="s">
        <v>125</v>
      </c>
      <c r="F41" s="53"/>
      <c r="G41" s="53" t="s">
        <v>133</v>
      </c>
      <c r="H41" s="54">
        <v>0</v>
      </c>
      <c r="I41" s="23"/>
      <c r="J41" s="23"/>
      <c r="K41" s="23"/>
      <c r="L41" s="53"/>
      <c r="M41" s="144"/>
      <c r="N41" s="144"/>
      <c r="O41" s="170">
        <f t="shared" si="0"/>
        <v>0</v>
      </c>
      <c r="P41" s="144"/>
      <c r="Q41" s="144"/>
      <c r="R41" s="144"/>
      <c r="S41" s="110">
        <v>500000</v>
      </c>
      <c r="T41" s="54" t="s">
        <v>51</v>
      </c>
    </row>
    <row r="42" spans="1:20" ht="45" x14ac:dyDescent="0.3">
      <c r="A42" s="84">
        <v>8.0499999999999989</v>
      </c>
      <c r="B42" s="87" t="s">
        <v>134</v>
      </c>
      <c r="C42" s="55" t="s">
        <v>40</v>
      </c>
      <c r="D42" s="26" t="s">
        <v>47</v>
      </c>
      <c r="E42" s="23" t="s">
        <v>125</v>
      </c>
      <c r="F42" s="55"/>
      <c r="G42" s="55" t="s">
        <v>135</v>
      </c>
      <c r="H42" s="73">
        <v>0</v>
      </c>
      <c r="I42" s="23"/>
      <c r="J42" s="23"/>
      <c r="K42" s="23"/>
      <c r="L42" s="55"/>
      <c r="M42" s="145"/>
      <c r="N42" s="145"/>
      <c r="O42" s="171">
        <f t="shared" si="0"/>
        <v>0</v>
      </c>
      <c r="P42" s="145"/>
      <c r="Q42" s="145"/>
      <c r="R42" s="145"/>
      <c r="S42" s="111">
        <v>150000</v>
      </c>
      <c r="T42" s="73" t="s">
        <v>51</v>
      </c>
    </row>
    <row r="43" spans="1:20" ht="45" x14ac:dyDescent="0.3">
      <c r="A43" s="84">
        <v>8.0599999999999987</v>
      </c>
      <c r="B43" s="87" t="s">
        <v>136</v>
      </c>
      <c r="C43" s="55" t="s">
        <v>40</v>
      </c>
      <c r="D43" s="26" t="s">
        <v>47</v>
      </c>
      <c r="E43" s="23" t="s">
        <v>125</v>
      </c>
      <c r="F43" s="55"/>
      <c r="G43" s="55" t="s">
        <v>137</v>
      </c>
      <c r="H43" s="73">
        <v>0</v>
      </c>
      <c r="I43" s="23"/>
      <c r="J43" s="23"/>
      <c r="K43" s="23"/>
      <c r="L43" s="55"/>
      <c r="M43" s="145"/>
      <c r="N43" s="145"/>
      <c r="O43" s="171">
        <f t="shared" si="0"/>
        <v>0</v>
      </c>
      <c r="P43" s="145"/>
      <c r="Q43" s="145"/>
      <c r="R43" s="145"/>
      <c r="S43" s="111">
        <v>800000</v>
      </c>
      <c r="T43" s="73" t="s">
        <v>51</v>
      </c>
    </row>
    <row r="44" spans="1:20" ht="45" x14ac:dyDescent="0.3">
      <c r="A44" s="84">
        <v>8.0699999999999985</v>
      </c>
      <c r="B44" s="87" t="s">
        <v>138</v>
      </c>
      <c r="C44" s="55" t="s">
        <v>40</v>
      </c>
      <c r="D44" s="26" t="s">
        <v>47</v>
      </c>
      <c r="E44" s="23" t="s">
        <v>105</v>
      </c>
      <c r="F44" s="55"/>
      <c r="G44" s="55" t="s">
        <v>139</v>
      </c>
      <c r="H44" s="73">
        <v>0</v>
      </c>
      <c r="I44" s="23"/>
      <c r="J44" s="23"/>
      <c r="K44" s="23"/>
      <c r="L44" s="55"/>
      <c r="M44" s="145"/>
      <c r="N44" s="145"/>
      <c r="O44" s="171">
        <f t="shared" si="0"/>
        <v>0</v>
      </c>
      <c r="P44" s="145"/>
      <c r="Q44" s="145"/>
      <c r="R44" s="145"/>
      <c r="S44" s="111">
        <v>750000</v>
      </c>
      <c r="T44" s="73" t="s">
        <v>51</v>
      </c>
    </row>
    <row r="45" spans="1:20" ht="21" x14ac:dyDescent="0.3">
      <c r="A45" s="86"/>
      <c r="B45" s="57"/>
      <c r="C45" s="74"/>
      <c r="D45" s="57"/>
      <c r="E45" s="74"/>
      <c r="F45" s="74"/>
      <c r="G45" s="101" t="s">
        <v>140</v>
      </c>
      <c r="H45" s="101">
        <f>G39+G37+G14+G4</f>
        <v>4221500</v>
      </c>
      <c r="I45" s="68"/>
      <c r="J45" s="68"/>
      <c r="K45" s="68"/>
      <c r="L45" s="74"/>
      <c r="M45" s="147"/>
      <c r="N45" s="147"/>
      <c r="O45" s="172">
        <f t="shared" si="0"/>
        <v>-4221500</v>
      </c>
      <c r="P45" s="147"/>
      <c r="Q45" s="147"/>
      <c r="R45" s="147"/>
      <c r="S45" s="74"/>
      <c r="T45" s="74"/>
    </row>
    <row r="46" spans="1:20" ht="15.6" x14ac:dyDescent="0.3">
      <c r="O46" s="173"/>
    </row>
  </sheetData>
  <mergeCells count="4">
    <mergeCell ref="A1:T1"/>
    <mergeCell ref="A2:E2"/>
    <mergeCell ref="F2:L2"/>
    <mergeCell ref="M2:R2"/>
  </mergeCells>
  <dataValidations disablePrompts="1" count="2">
    <dataValidation type="list" allowBlank="1" showInputMessage="1" showErrorMessage="1" sqref="D6:D13 D38 D40:D44 D33:D36 D30:D31 D16:D28" xr:uid="{E8F358DA-FDCB-403D-81B5-465FD73E6E4E}">
      <formula1>#REF!</formula1>
    </dataValidation>
    <dataValidation type="list" allowBlank="1" showInputMessage="1" showErrorMessage="1" sqref="E6:E13 E30:E31 E16:E28 E40:E44 E33:E36 E38" xr:uid="{3A78BEAA-65FD-450B-AD26-12B55B8A1282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79CF-2C62-43F6-AF39-3AC116B1D90B}">
  <sheetPr codeName="Hoja3"/>
  <dimension ref="A1:U35"/>
  <sheetViews>
    <sheetView topLeftCell="A13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2" width="21.109375" customWidth="1"/>
    <col min="3" max="3" width="25.33203125" customWidth="1"/>
    <col min="4" max="4" width="22.5546875" customWidth="1"/>
    <col min="5" max="5" width="21.109375" customWidth="1"/>
    <col min="6" max="6" width="32.33203125" customWidth="1"/>
    <col min="7" max="7" width="60.6640625" customWidth="1"/>
    <col min="8" max="8" width="25.6640625" customWidth="1"/>
    <col min="9" max="9" width="23.33203125" customWidth="1"/>
    <col min="10" max="10" width="24" customWidth="1"/>
    <col min="11" max="11" width="25.109375" customWidth="1"/>
    <col min="12" max="12" width="25" customWidth="1"/>
    <col min="13" max="13" width="29.44140625" customWidth="1"/>
    <col min="14" max="14" width="24.6640625" customWidth="1"/>
    <col min="15" max="15" width="30.88671875" customWidth="1"/>
    <col min="16" max="20" width="24.6640625" customWidth="1"/>
  </cols>
  <sheetData>
    <row r="1" spans="1:21" ht="41.25" customHeight="1" x14ac:dyDescent="0.3">
      <c r="A1" s="272" t="s">
        <v>18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1" ht="15.6" x14ac:dyDescent="0.3">
      <c r="A2" s="273" t="s">
        <v>19</v>
      </c>
      <c r="B2" s="273"/>
      <c r="C2" s="273"/>
      <c r="D2" s="273"/>
      <c r="E2" s="274"/>
      <c r="F2" s="275" t="s">
        <v>20</v>
      </c>
      <c r="G2" s="276"/>
      <c r="H2" s="276"/>
      <c r="I2" s="276"/>
      <c r="J2" s="276"/>
      <c r="K2" s="276"/>
      <c r="L2" s="277"/>
      <c r="M2" s="278" t="s">
        <v>21</v>
      </c>
      <c r="N2" s="279"/>
      <c r="O2" s="279"/>
      <c r="P2" s="279"/>
      <c r="Q2" s="279"/>
      <c r="R2" s="279"/>
      <c r="S2" s="184"/>
      <c r="T2" s="97"/>
      <c r="U2" s="150"/>
    </row>
    <row r="3" spans="1:21" ht="62.4" customHeight="1" x14ac:dyDescent="0.3">
      <c r="A3" s="10" t="s">
        <v>22</v>
      </c>
      <c r="B3" s="9" t="s">
        <v>23</v>
      </c>
      <c r="C3" s="10" t="s">
        <v>24</v>
      </c>
      <c r="D3" s="10" t="s">
        <v>25</v>
      </c>
      <c r="E3" s="10" t="s">
        <v>9</v>
      </c>
      <c r="F3" s="10" t="s">
        <v>8</v>
      </c>
      <c r="G3" s="10" t="s">
        <v>26</v>
      </c>
      <c r="H3" s="10" t="s">
        <v>27</v>
      </c>
      <c r="I3" s="10" t="s">
        <v>28</v>
      </c>
      <c r="J3" s="11" t="s">
        <v>29</v>
      </c>
      <c r="K3" s="11" t="s">
        <v>30</v>
      </c>
      <c r="L3" s="10" t="s">
        <v>31</v>
      </c>
      <c r="M3" s="121" t="s">
        <v>32</v>
      </c>
      <c r="N3" s="60" t="s">
        <v>33</v>
      </c>
      <c r="O3" s="60" t="s">
        <v>34</v>
      </c>
      <c r="P3" s="10" t="s">
        <v>35</v>
      </c>
      <c r="Q3" s="10" t="s">
        <v>36</v>
      </c>
      <c r="R3" s="10" t="s">
        <v>37</v>
      </c>
      <c r="S3" s="11" t="s">
        <v>12</v>
      </c>
      <c r="T3" s="60" t="s">
        <v>38</v>
      </c>
    </row>
    <row r="4" spans="1:21" ht="57" customHeight="1" x14ac:dyDescent="0.3">
      <c r="A4" s="15">
        <v>3.1</v>
      </c>
      <c r="B4" s="15"/>
      <c r="C4" s="14"/>
      <c r="D4" s="15"/>
      <c r="E4" s="14" t="s">
        <v>13</v>
      </c>
      <c r="F4" s="14" t="s">
        <v>39</v>
      </c>
      <c r="G4" s="62" t="e">
        <f>G5</f>
        <v>#REF!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ht="30" customHeight="1" x14ac:dyDescent="0.3">
      <c r="A5" s="77"/>
      <c r="B5" s="18"/>
      <c r="C5" s="17" t="s">
        <v>141</v>
      </c>
      <c r="D5" s="18"/>
      <c r="E5" s="18"/>
      <c r="F5" s="17"/>
      <c r="G5" s="17" t="e">
        <f>SUM(H6:H11)</f>
        <v>#REF!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1" ht="105" x14ac:dyDescent="0.3">
      <c r="A6" s="19" t="e">
        <f>#REF!</f>
        <v>#REF!</v>
      </c>
      <c r="B6" s="19" t="s">
        <v>142</v>
      </c>
      <c r="C6" s="35" t="s">
        <v>141</v>
      </c>
      <c r="D6" s="19" t="s">
        <v>47</v>
      </c>
      <c r="E6" s="23" t="e">
        <f>#REF!</f>
        <v>#REF!</v>
      </c>
      <c r="F6" s="23"/>
      <c r="G6" s="23">
        <f>'[1]plan anual 2020'!L7</f>
        <v>0</v>
      </c>
      <c r="H6" s="153" t="e">
        <f>#REF!</f>
        <v>#REF!</v>
      </c>
      <c r="I6" s="23"/>
      <c r="J6" s="23"/>
      <c r="K6" s="23"/>
      <c r="L6" s="23" t="s">
        <v>50</v>
      </c>
      <c r="M6" s="126">
        <v>1</v>
      </c>
      <c r="N6" s="23"/>
      <c r="O6" s="153" t="e">
        <f>N6-H6</f>
        <v>#REF!</v>
      </c>
      <c r="P6" s="151"/>
      <c r="Q6" s="23"/>
      <c r="R6" s="23"/>
      <c r="S6" s="23"/>
      <c r="T6" s="64" t="s">
        <v>143</v>
      </c>
    </row>
    <row r="7" spans="1:21" ht="105" x14ac:dyDescent="0.3">
      <c r="A7" s="19" t="e">
        <f>#REF!</f>
        <v>#REF!</v>
      </c>
      <c r="B7" s="19" t="s">
        <v>144</v>
      </c>
      <c r="C7" s="35" t="s">
        <v>141</v>
      </c>
      <c r="D7" s="19" t="s">
        <v>47</v>
      </c>
      <c r="E7" s="23" t="e">
        <f>#REF!</f>
        <v>#REF!</v>
      </c>
      <c r="F7" s="23"/>
      <c r="G7" s="23">
        <f>'[1]plan anual 2020'!L14</f>
        <v>0</v>
      </c>
      <c r="H7" s="153" t="e">
        <f>#REF!</f>
        <v>#REF!</v>
      </c>
      <c r="I7" s="23"/>
      <c r="J7" s="23"/>
      <c r="K7" s="23"/>
      <c r="L7" s="23" t="s">
        <v>50</v>
      </c>
      <c r="M7" s="126">
        <v>1</v>
      </c>
      <c r="N7" s="23"/>
      <c r="O7" s="153" t="e">
        <f t="shared" ref="O7:O34" si="0">N7-H7</f>
        <v>#REF!</v>
      </c>
      <c r="P7" s="151"/>
      <c r="Q7" s="23"/>
      <c r="R7" s="23"/>
      <c r="S7" s="23"/>
      <c r="T7" s="64" t="s">
        <v>143</v>
      </c>
    </row>
    <row r="8" spans="1:21" ht="105" x14ac:dyDescent="0.3">
      <c r="A8" s="19" t="e">
        <f>#REF!</f>
        <v>#REF!</v>
      </c>
      <c r="B8" s="19" t="s">
        <v>145</v>
      </c>
      <c r="C8" s="35" t="s">
        <v>141</v>
      </c>
      <c r="D8" s="19" t="s">
        <v>47</v>
      </c>
      <c r="E8" s="23" t="e">
        <f>#REF!</f>
        <v>#REF!</v>
      </c>
      <c r="F8" s="23"/>
      <c r="G8" s="23" t="e">
        <f>#REF!</f>
        <v>#REF!</v>
      </c>
      <c r="H8" s="64" t="e">
        <f>#REF!</f>
        <v>#REF!</v>
      </c>
      <c r="I8" s="23"/>
      <c r="J8" s="23"/>
      <c r="K8" s="23"/>
      <c r="L8" s="23"/>
      <c r="M8" s="126"/>
      <c r="N8" s="23"/>
      <c r="O8" s="64" t="e">
        <f t="shared" si="0"/>
        <v>#REF!</v>
      </c>
      <c r="P8" s="23"/>
      <c r="Q8" s="23"/>
      <c r="R8" s="23"/>
      <c r="S8" s="23" t="s">
        <v>75</v>
      </c>
      <c r="T8" s="64" t="s">
        <v>143</v>
      </c>
    </row>
    <row r="9" spans="1:21" ht="105" x14ac:dyDescent="0.3">
      <c r="A9" s="19" t="e">
        <f>#REF!</f>
        <v>#REF!</v>
      </c>
      <c r="B9" s="19" t="s">
        <v>146</v>
      </c>
      <c r="C9" s="35" t="s">
        <v>141</v>
      </c>
      <c r="D9" s="19" t="s">
        <v>47</v>
      </c>
      <c r="E9" s="23" t="e">
        <f>#REF!</f>
        <v>#REF!</v>
      </c>
      <c r="F9" s="23"/>
      <c r="G9" s="23">
        <f>'[1]plan anual 2020'!L15</f>
        <v>0</v>
      </c>
      <c r="H9" s="153" t="e">
        <f>#REF!</f>
        <v>#REF!</v>
      </c>
      <c r="I9" s="23"/>
      <c r="J9" s="23"/>
      <c r="K9" s="23"/>
      <c r="L9" s="23" t="s">
        <v>50</v>
      </c>
      <c r="M9" s="126">
        <v>1</v>
      </c>
      <c r="N9" s="23"/>
      <c r="O9" s="153" t="e">
        <f t="shared" si="0"/>
        <v>#REF!</v>
      </c>
      <c r="P9" s="151"/>
      <c r="Q9" s="23"/>
      <c r="R9" s="23"/>
      <c r="S9" s="23"/>
      <c r="T9" s="64" t="s">
        <v>143</v>
      </c>
    </row>
    <row r="10" spans="1:21" ht="105" x14ac:dyDescent="0.3">
      <c r="A10" s="19" t="e">
        <f>#REF!</f>
        <v>#REF!</v>
      </c>
      <c r="B10" s="19" t="s">
        <v>147</v>
      </c>
      <c r="C10" s="35" t="s">
        <v>141</v>
      </c>
      <c r="D10" s="19" t="s">
        <v>47</v>
      </c>
      <c r="E10" s="23" t="e">
        <f>#REF!</f>
        <v>#REF!</v>
      </c>
      <c r="F10" s="23"/>
      <c r="G10" s="23" t="e">
        <f>#REF!</f>
        <v>#REF!</v>
      </c>
      <c r="H10" s="153" t="e">
        <f>#REF!</f>
        <v>#REF!</v>
      </c>
      <c r="I10" s="23"/>
      <c r="J10" s="23"/>
      <c r="K10" s="23"/>
      <c r="L10" s="23" t="s">
        <v>50</v>
      </c>
      <c r="M10" s="126">
        <v>2</v>
      </c>
      <c r="N10" s="23"/>
      <c r="O10" s="153" t="e">
        <f t="shared" si="0"/>
        <v>#REF!</v>
      </c>
      <c r="P10" s="151"/>
      <c r="Q10" s="23"/>
      <c r="R10" s="23"/>
      <c r="S10" s="23"/>
      <c r="T10" s="64" t="s">
        <v>143</v>
      </c>
    </row>
    <row r="11" spans="1:21" ht="105" x14ac:dyDescent="0.3">
      <c r="A11" s="19" t="e">
        <f>#REF!</f>
        <v>#REF!</v>
      </c>
      <c r="B11" s="19" t="s">
        <v>148</v>
      </c>
      <c r="C11" s="35" t="s">
        <v>141</v>
      </c>
      <c r="D11" s="19" t="s">
        <v>47</v>
      </c>
      <c r="E11" s="23" t="e">
        <f>#REF!</f>
        <v>#REF!</v>
      </c>
      <c r="F11" s="23"/>
      <c r="G11" s="23" t="e">
        <f>#REF!</f>
        <v>#REF!</v>
      </c>
      <c r="H11" s="153" t="e">
        <f>#REF!</f>
        <v>#REF!</v>
      </c>
      <c r="I11" s="23"/>
      <c r="J11" s="23"/>
      <c r="K11" s="23"/>
      <c r="L11" s="23" t="s">
        <v>50</v>
      </c>
      <c r="M11" s="126">
        <v>2</v>
      </c>
      <c r="N11" s="23"/>
      <c r="O11" s="153" t="e">
        <f t="shared" si="0"/>
        <v>#REF!</v>
      </c>
      <c r="P11" s="151"/>
      <c r="Q11" s="23"/>
      <c r="R11" s="23"/>
      <c r="S11" s="23"/>
      <c r="T11" s="64" t="s">
        <v>143</v>
      </c>
    </row>
    <row r="12" spans="1:21" ht="57" customHeight="1" x14ac:dyDescent="0.3">
      <c r="A12" s="79">
        <v>3.2</v>
      </c>
      <c r="B12" s="62"/>
      <c r="C12" s="62"/>
      <c r="D12" s="16"/>
      <c r="E12" s="16" t="s">
        <v>13</v>
      </c>
      <c r="F12" s="62" t="s">
        <v>69</v>
      </c>
      <c r="G12" s="62" t="e">
        <f>G13+G20+G22+G24+G28</f>
        <v>#REF!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1" ht="31.2" x14ac:dyDescent="0.3">
      <c r="A13" s="32"/>
      <c r="B13" s="32"/>
      <c r="C13" s="80"/>
      <c r="D13" s="32" t="s">
        <v>70</v>
      </c>
      <c r="E13" s="32"/>
      <c r="F13" s="32" t="s">
        <v>71</v>
      </c>
      <c r="G13" s="32" t="e">
        <f>SUM(H14:H19)</f>
        <v>#REF!</v>
      </c>
      <c r="H13" s="160"/>
      <c r="I13" s="160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21" ht="45" x14ac:dyDescent="0.3">
      <c r="A14" s="76" t="e">
        <f>#REF!</f>
        <v>#REF!</v>
      </c>
      <c r="B14" s="34" t="s">
        <v>149</v>
      </c>
      <c r="C14" s="33" t="s">
        <v>141</v>
      </c>
      <c r="D14" s="34" t="s">
        <v>47</v>
      </c>
      <c r="E14" s="33" t="e">
        <f>#REF!</f>
        <v>#REF!</v>
      </c>
      <c r="F14" s="33"/>
      <c r="G14" s="33" t="e">
        <f>#REF!</f>
        <v>#REF!</v>
      </c>
      <c r="H14" s="75" t="e">
        <f>#REF!</f>
        <v>#REF!</v>
      </c>
      <c r="I14" s="33"/>
      <c r="J14" s="33"/>
      <c r="K14" s="33"/>
      <c r="L14" s="33"/>
      <c r="M14" s="129"/>
      <c r="N14" s="33"/>
      <c r="O14" s="75" t="e">
        <f t="shared" si="0"/>
        <v>#REF!</v>
      </c>
      <c r="P14" s="33"/>
      <c r="Q14" s="33"/>
      <c r="R14" s="33"/>
      <c r="S14" s="33" t="s">
        <v>75</v>
      </c>
      <c r="T14" s="33" t="s">
        <v>76</v>
      </c>
    </row>
    <row r="15" spans="1:21" ht="38.25" customHeight="1" x14ac:dyDescent="0.3">
      <c r="A15" s="26" t="e">
        <f>#REF!</f>
        <v>#REF!</v>
      </c>
      <c r="B15" s="36" t="s">
        <v>150</v>
      </c>
      <c r="C15" s="35" t="s">
        <v>141</v>
      </c>
      <c r="D15" s="36" t="s">
        <v>47</v>
      </c>
      <c r="E15" s="35" t="e">
        <f>#REF!</f>
        <v>#REF!</v>
      </c>
      <c r="F15" s="35"/>
      <c r="G15" s="35" t="e">
        <f>#REF!</f>
        <v>#REF!</v>
      </c>
      <c r="H15" s="154" t="e">
        <f>#REF!</f>
        <v>#REF!</v>
      </c>
      <c r="I15" s="35"/>
      <c r="J15" s="35"/>
      <c r="K15" s="35"/>
      <c r="L15" s="35" t="s">
        <v>50</v>
      </c>
      <c r="M15" s="127">
        <v>24</v>
      </c>
      <c r="N15" s="35"/>
      <c r="O15" s="154" t="e">
        <f t="shared" si="0"/>
        <v>#REF!</v>
      </c>
      <c r="P15" s="35"/>
      <c r="Q15" s="35"/>
      <c r="R15" s="35"/>
      <c r="S15" s="35"/>
      <c r="T15" s="35" t="s">
        <v>76</v>
      </c>
    </row>
    <row r="16" spans="1:21" ht="45" x14ac:dyDescent="0.3">
      <c r="A16" s="26" t="e">
        <f>#REF!</f>
        <v>#REF!</v>
      </c>
      <c r="B16" s="36" t="s">
        <v>151</v>
      </c>
      <c r="C16" s="35" t="s">
        <v>141</v>
      </c>
      <c r="D16" s="36" t="s">
        <v>47</v>
      </c>
      <c r="E16" s="35" t="e">
        <f>#REF!</f>
        <v>#REF!</v>
      </c>
      <c r="F16" s="35"/>
      <c r="G16" s="35" t="e">
        <f>#REF!</f>
        <v>#REF!</v>
      </c>
      <c r="H16" s="96" t="e">
        <f>#REF!</f>
        <v>#REF!</v>
      </c>
      <c r="I16" s="35"/>
      <c r="J16" s="35"/>
      <c r="K16" s="35"/>
      <c r="L16" s="35"/>
      <c r="M16" s="127"/>
      <c r="N16" s="35"/>
      <c r="O16" s="96" t="e">
        <f t="shared" si="0"/>
        <v>#REF!</v>
      </c>
      <c r="P16" s="35"/>
      <c r="Q16" s="35"/>
      <c r="R16" s="35"/>
      <c r="S16" s="35" t="s">
        <v>75</v>
      </c>
      <c r="T16" s="35" t="s">
        <v>76</v>
      </c>
    </row>
    <row r="17" spans="1:20" ht="45" x14ac:dyDescent="0.3">
      <c r="A17" s="26" t="e">
        <f>#REF!</f>
        <v>#REF!</v>
      </c>
      <c r="B17" s="36" t="s">
        <v>152</v>
      </c>
      <c r="C17" s="35" t="s">
        <v>141</v>
      </c>
      <c r="D17" s="36" t="s">
        <v>47</v>
      </c>
      <c r="E17" s="35" t="e">
        <f>#REF!</f>
        <v>#REF!</v>
      </c>
      <c r="F17" s="35"/>
      <c r="G17" s="35" t="e">
        <f>#REF!</f>
        <v>#REF!</v>
      </c>
      <c r="H17" s="96" t="e">
        <f>#REF!</f>
        <v>#REF!</v>
      </c>
      <c r="I17" s="35"/>
      <c r="J17" s="35"/>
      <c r="K17" s="35"/>
      <c r="L17" s="35"/>
      <c r="M17" s="127"/>
      <c r="N17" s="35"/>
      <c r="O17" s="96" t="e">
        <f t="shared" si="0"/>
        <v>#REF!</v>
      </c>
      <c r="P17" s="35"/>
      <c r="Q17" s="35"/>
      <c r="R17" s="35"/>
      <c r="S17" s="35" t="s">
        <v>75</v>
      </c>
      <c r="T17" s="35" t="s">
        <v>76</v>
      </c>
    </row>
    <row r="18" spans="1:20" ht="45" x14ac:dyDescent="0.3">
      <c r="A18" s="26" t="e">
        <f>#REF!</f>
        <v>#REF!</v>
      </c>
      <c r="B18" s="36" t="s">
        <v>153</v>
      </c>
      <c r="C18" s="35" t="s">
        <v>141</v>
      </c>
      <c r="D18" s="36" t="s">
        <v>47</v>
      </c>
      <c r="E18" s="35" t="e">
        <f>#REF!</f>
        <v>#REF!</v>
      </c>
      <c r="F18" s="35"/>
      <c r="G18" s="35" t="e">
        <f>#REF!</f>
        <v>#REF!</v>
      </c>
      <c r="H18" s="96" t="e">
        <f>#REF!</f>
        <v>#REF!</v>
      </c>
      <c r="I18" s="35"/>
      <c r="J18" s="35"/>
      <c r="K18" s="35"/>
      <c r="L18" s="35"/>
      <c r="M18" s="127"/>
      <c r="N18" s="35"/>
      <c r="O18" s="96" t="e">
        <f t="shared" si="0"/>
        <v>#REF!</v>
      </c>
      <c r="P18" s="35"/>
      <c r="Q18" s="35"/>
      <c r="R18" s="35"/>
      <c r="S18" s="35" t="s">
        <v>75</v>
      </c>
      <c r="T18" s="35" t="s">
        <v>76</v>
      </c>
    </row>
    <row r="19" spans="1:20" ht="45" x14ac:dyDescent="0.3">
      <c r="A19" s="26" t="e">
        <f>#REF!</f>
        <v>#REF!</v>
      </c>
      <c r="B19" s="36" t="s">
        <v>154</v>
      </c>
      <c r="C19" s="35" t="s">
        <v>141</v>
      </c>
      <c r="D19" s="36" t="s">
        <v>47</v>
      </c>
      <c r="E19" s="35" t="e">
        <f>#REF!</f>
        <v>#REF!</v>
      </c>
      <c r="F19" s="35"/>
      <c r="G19" s="35" t="e">
        <f>#REF!</f>
        <v>#REF!</v>
      </c>
      <c r="H19" s="96" t="e">
        <f>#REF!</f>
        <v>#REF!</v>
      </c>
      <c r="I19" s="35"/>
      <c r="J19" s="35"/>
      <c r="K19" s="35"/>
      <c r="L19" s="35"/>
      <c r="M19" s="127"/>
      <c r="N19" s="35"/>
      <c r="O19" s="96" t="e">
        <f t="shared" si="0"/>
        <v>#REF!</v>
      </c>
      <c r="P19" s="35"/>
      <c r="Q19" s="35"/>
      <c r="R19" s="35"/>
      <c r="S19" s="35" t="s">
        <v>75</v>
      </c>
      <c r="T19" s="35" t="s">
        <v>76</v>
      </c>
    </row>
    <row r="20" spans="1:20" ht="31.2" x14ac:dyDescent="0.3">
      <c r="A20" s="37"/>
      <c r="B20" s="37"/>
      <c r="C20" s="81"/>
      <c r="D20" s="98" t="s">
        <v>107</v>
      </c>
      <c r="E20" s="98"/>
      <c r="F20" s="37" t="s">
        <v>108</v>
      </c>
      <c r="G20" s="37" t="e">
        <f>SUM(H21)</f>
        <v>#REF!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spans="1:20" ht="45" x14ac:dyDescent="0.3">
      <c r="A21" s="94" t="e">
        <f>#REF!</f>
        <v>#REF!</v>
      </c>
      <c r="B21" s="39" t="s">
        <v>155</v>
      </c>
      <c r="C21" s="38" t="s">
        <v>141</v>
      </c>
      <c r="D21" s="39" t="s">
        <v>47</v>
      </c>
      <c r="E21" s="33" t="e">
        <f>#REF!</f>
        <v>#REF!</v>
      </c>
      <c r="F21" s="33"/>
      <c r="G21" s="33" t="e">
        <f>#REF!</f>
        <v>#REF!</v>
      </c>
      <c r="H21" s="75" t="e">
        <f>#REF!</f>
        <v>#REF!</v>
      </c>
      <c r="I21" s="38"/>
      <c r="J21" s="38"/>
      <c r="K21" s="38"/>
      <c r="L21" s="38"/>
      <c r="M21" s="133"/>
      <c r="N21" s="38"/>
      <c r="O21" s="75" t="e">
        <f t="shared" si="0"/>
        <v>#REF!</v>
      </c>
      <c r="P21" s="38"/>
      <c r="Q21" s="38"/>
      <c r="R21" s="38"/>
      <c r="S21" s="38" t="s">
        <v>75</v>
      </c>
      <c r="T21" s="46" t="s">
        <v>51</v>
      </c>
    </row>
    <row r="22" spans="1:20" ht="31.2" x14ac:dyDescent="0.3">
      <c r="A22" s="37"/>
      <c r="B22" s="37"/>
      <c r="C22" s="37"/>
      <c r="D22" s="98" t="s">
        <v>107</v>
      </c>
      <c r="E22" s="37"/>
      <c r="F22" s="37" t="s">
        <v>156</v>
      </c>
      <c r="G22" s="37" t="e">
        <f>SUM(H23)</f>
        <v>#REF!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ht="45" x14ac:dyDescent="0.3">
      <c r="A23" s="39" t="e">
        <f>#REF!</f>
        <v>#REF!</v>
      </c>
      <c r="B23" s="39" t="s">
        <v>157</v>
      </c>
      <c r="C23" s="38" t="s">
        <v>141</v>
      </c>
      <c r="D23" s="39" t="s">
        <v>47</v>
      </c>
      <c r="E23" s="33" t="e">
        <f>#REF!</f>
        <v>#REF!</v>
      </c>
      <c r="F23" s="33"/>
      <c r="G23" s="33" t="e">
        <f>#REF!</f>
        <v>#REF!</v>
      </c>
      <c r="H23" s="75" t="e">
        <f>#REF!</f>
        <v>#REF!</v>
      </c>
      <c r="I23" s="38"/>
      <c r="J23" s="38"/>
      <c r="K23" s="38"/>
      <c r="L23" s="38"/>
      <c r="M23" s="133"/>
      <c r="N23" s="38"/>
      <c r="O23" s="75" t="e">
        <f t="shared" si="0"/>
        <v>#REF!</v>
      </c>
      <c r="P23" s="38"/>
      <c r="Q23" s="38"/>
      <c r="R23" s="38"/>
      <c r="S23" s="38" t="s">
        <v>75</v>
      </c>
      <c r="T23" s="46" t="s">
        <v>58</v>
      </c>
    </row>
    <row r="24" spans="1:20" ht="31.2" x14ac:dyDescent="0.3">
      <c r="A24" s="115"/>
      <c r="B24" s="115"/>
      <c r="C24" s="115"/>
      <c r="D24" s="98" t="s">
        <v>107</v>
      </c>
      <c r="E24" s="98"/>
      <c r="F24" s="37" t="s">
        <v>158</v>
      </c>
      <c r="G24" s="115" t="e">
        <f>SUM(H25:H27)</f>
        <v>#REF!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</row>
    <row r="25" spans="1:20" ht="30" x14ac:dyDescent="0.3">
      <c r="A25" s="94" t="e">
        <f>#REF!</f>
        <v>#REF!</v>
      </c>
      <c r="B25" s="39" t="s">
        <v>159</v>
      </c>
      <c r="C25" s="38" t="s">
        <v>141</v>
      </c>
      <c r="D25" s="39" t="s">
        <v>47</v>
      </c>
      <c r="E25" s="33" t="e">
        <f>#REF!</f>
        <v>#REF!</v>
      </c>
      <c r="F25" s="33"/>
      <c r="G25" s="38" t="e">
        <f>#REF!</f>
        <v>#REF!</v>
      </c>
      <c r="H25" s="155" t="e">
        <f>#REF!</f>
        <v>#REF!</v>
      </c>
      <c r="I25" s="38"/>
      <c r="J25" s="38"/>
      <c r="K25" s="38"/>
      <c r="L25" s="38" t="s">
        <v>50</v>
      </c>
      <c r="M25" s="133">
        <v>27</v>
      </c>
      <c r="N25" s="38"/>
      <c r="O25" s="155" t="e">
        <f t="shared" si="0"/>
        <v>#REF!</v>
      </c>
      <c r="P25" s="38"/>
      <c r="Q25" s="38"/>
      <c r="R25" s="38"/>
      <c r="S25" s="38"/>
      <c r="T25" s="46" t="s">
        <v>58</v>
      </c>
    </row>
    <row r="26" spans="1:20" ht="30" x14ac:dyDescent="0.3">
      <c r="A26" s="82" t="e">
        <f>#REF!</f>
        <v>#REF!</v>
      </c>
      <c r="B26" s="19" t="s">
        <v>160</v>
      </c>
      <c r="C26" s="40" t="s">
        <v>141</v>
      </c>
      <c r="D26" s="36" t="s">
        <v>47</v>
      </c>
      <c r="E26" s="23" t="e">
        <f>#REF!</f>
        <v>#REF!</v>
      </c>
      <c r="F26" s="23"/>
      <c r="G26" s="40" t="e">
        <f>#REF!</f>
        <v>#REF!</v>
      </c>
      <c r="H26" s="156" t="e">
        <f>#REF!</f>
        <v>#REF!</v>
      </c>
      <c r="I26" s="40"/>
      <c r="J26" s="40"/>
      <c r="K26" s="40"/>
      <c r="L26" s="40" t="s">
        <v>50</v>
      </c>
      <c r="M26" s="134">
        <v>27</v>
      </c>
      <c r="N26" s="40"/>
      <c r="O26" s="156" t="e">
        <f t="shared" si="0"/>
        <v>#REF!</v>
      </c>
      <c r="P26" s="40"/>
      <c r="Q26" s="40"/>
      <c r="R26" s="40"/>
      <c r="S26" s="40"/>
      <c r="T26" s="67" t="s">
        <v>58</v>
      </c>
    </row>
    <row r="27" spans="1:20" ht="30" x14ac:dyDescent="0.3">
      <c r="A27" s="19" t="e">
        <f>#REF!</f>
        <v>#REF!</v>
      </c>
      <c r="B27" s="19" t="s">
        <v>161</v>
      </c>
      <c r="C27" s="23" t="s">
        <v>141</v>
      </c>
      <c r="D27" s="36" t="s">
        <v>47</v>
      </c>
      <c r="E27" s="23" t="e">
        <f>#REF!</f>
        <v>#REF!</v>
      </c>
      <c r="F27" s="23"/>
      <c r="G27" s="23" t="e">
        <f>#REF!</f>
        <v>#REF!</v>
      </c>
      <c r="H27" s="156" t="e">
        <f>#REF!</f>
        <v>#REF!</v>
      </c>
      <c r="I27" s="23"/>
      <c r="J27" s="23"/>
      <c r="K27" s="23"/>
      <c r="L27" s="23" t="s">
        <v>50</v>
      </c>
      <c r="M27" s="126">
        <v>27</v>
      </c>
      <c r="N27" s="23"/>
      <c r="O27" s="156" t="e">
        <f t="shared" si="0"/>
        <v>#REF!</v>
      </c>
      <c r="P27" s="23"/>
      <c r="Q27" s="23"/>
      <c r="R27" s="23"/>
      <c r="S27" s="23"/>
      <c r="T27" s="67" t="s">
        <v>58</v>
      </c>
    </row>
    <row r="28" spans="1:20" ht="31.2" x14ac:dyDescent="0.3">
      <c r="A28" s="98"/>
      <c r="B28" s="98"/>
      <c r="C28" s="98"/>
      <c r="D28" s="98" t="s">
        <v>107</v>
      </c>
      <c r="E28" s="98"/>
      <c r="F28" s="37" t="s">
        <v>114</v>
      </c>
      <c r="G28" s="98" t="e">
        <f>SUM(H29:H30)</f>
        <v>#REF!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ht="45" x14ac:dyDescent="0.3">
      <c r="A29" s="94" t="e">
        <f>#REF!</f>
        <v>#REF!</v>
      </c>
      <c r="B29" s="39" t="s">
        <v>162</v>
      </c>
      <c r="C29" s="38" t="s">
        <v>141</v>
      </c>
      <c r="D29" s="39" t="s">
        <v>47</v>
      </c>
      <c r="E29" s="33" t="e">
        <f>#REF!</f>
        <v>#REF!</v>
      </c>
      <c r="F29" s="33"/>
      <c r="G29" s="38" t="e">
        <f>#REF!</f>
        <v>#REF!</v>
      </c>
      <c r="H29" s="157" t="e">
        <f>#REF!</f>
        <v>#REF!</v>
      </c>
      <c r="I29" s="38"/>
      <c r="J29" s="38"/>
      <c r="K29" s="38"/>
      <c r="L29" s="38"/>
      <c r="M29" s="133"/>
      <c r="N29" s="38"/>
      <c r="O29" s="157" t="e">
        <f t="shared" si="0"/>
        <v>#REF!</v>
      </c>
      <c r="P29" s="38"/>
      <c r="Q29" s="38"/>
      <c r="R29" s="38"/>
      <c r="S29" s="38" t="s">
        <v>75</v>
      </c>
      <c r="T29" s="46" t="s">
        <v>58</v>
      </c>
    </row>
    <row r="30" spans="1:20" ht="45" x14ac:dyDescent="0.3">
      <c r="A30" s="95" t="e">
        <f>#REF!</f>
        <v>#REF!</v>
      </c>
      <c r="B30" s="19" t="s">
        <v>163</v>
      </c>
      <c r="C30" s="23" t="s">
        <v>141</v>
      </c>
      <c r="D30" s="36" t="s">
        <v>47</v>
      </c>
      <c r="E30" s="23" t="e">
        <f>#REF!</f>
        <v>#REF!</v>
      </c>
      <c r="F30" s="23"/>
      <c r="G30" s="23" t="e">
        <f>#REF!</f>
        <v>#REF!</v>
      </c>
      <c r="H30" s="158" t="e">
        <f>#REF!</f>
        <v>#REF!</v>
      </c>
      <c r="I30" s="23"/>
      <c r="J30" s="23"/>
      <c r="K30" s="23"/>
      <c r="L30" s="23"/>
      <c r="M30" s="126"/>
      <c r="N30" s="23"/>
      <c r="O30" s="158" t="e">
        <f t="shared" si="0"/>
        <v>#REF!</v>
      </c>
      <c r="P30" s="23"/>
      <c r="Q30" s="23"/>
      <c r="R30" s="23"/>
      <c r="S30" s="25" t="s">
        <v>75</v>
      </c>
      <c r="T30" s="67" t="s">
        <v>58</v>
      </c>
    </row>
    <row r="31" spans="1:20" ht="31.2" x14ac:dyDescent="0.3">
      <c r="A31" s="13">
        <v>5</v>
      </c>
      <c r="B31" s="13"/>
      <c r="C31" s="99"/>
      <c r="D31" s="117"/>
      <c r="E31" s="117"/>
      <c r="F31" s="12" t="s">
        <v>123</v>
      </c>
      <c r="G31" s="163" t="e">
        <f>SUM(H32)</f>
        <v>#REF!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ht="30" x14ac:dyDescent="0.3">
      <c r="A32" s="45" t="e">
        <f>#REF!</f>
        <v>#REF!</v>
      </c>
      <c r="B32" s="29" t="s">
        <v>164</v>
      </c>
      <c r="C32" s="44" t="s">
        <v>141</v>
      </c>
      <c r="D32" s="45" t="s">
        <v>47</v>
      </c>
      <c r="E32" s="44" t="e">
        <f>#REF!</f>
        <v>#REF!</v>
      </c>
      <c r="F32" s="44"/>
      <c r="G32" s="44" t="e">
        <f>#REF!</f>
        <v>#REF!</v>
      </c>
      <c r="H32" s="159" t="e">
        <f>#REF!</f>
        <v>#REF!</v>
      </c>
      <c r="I32" s="44"/>
      <c r="J32" s="44"/>
      <c r="K32" s="44"/>
      <c r="L32" s="44" t="s">
        <v>165</v>
      </c>
      <c r="M32" s="138"/>
      <c r="N32" s="44"/>
      <c r="O32" s="159" t="e">
        <f t="shared" si="0"/>
        <v>#REF!</v>
      </c>
      <c r="P32" s="44"/>
      <c r="Q32" s="44"/>
      <c r="R32" s="44"/>
      <c r="S32" s="44"/>
      <c r="T32" s="70" t="s">
        <v>76</v>
      </c>
    </row>
    <row r="33" spans="1:20" ht="31.2" x14ac:dyDescent="0.3">
      <c r="A33" s="13">
        <v>6</v>
      </c>
      <c r="B33" s="117"/>
      <c r="C33" s="117"/>
      <c r="D33" s="117"/>
      <c r="E33" s="117"/>
      <c r="F33" s="61" t="s">
        <v>166</v>
      </c>
      <c r="G33" s="163" t="e">
        <f>SUM(H34)</f>
        <v>#REF!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ht="30" x14ac:dyDescent="0.3">
      <c r="A34" s="48" t="e">
        <f>#REF!</f>
        <v>#REF!</v>
      </c>
      <c r="B34" s="48" t="s">
        <v>167</v>
      </c>
      <c r="C34" s="47" t="s">
        <v>141</v>
      </c>
      <c r="D34" s="45" t="s">
        <v>47</v>
      </c>
      <c r="E34" s="44" t="e">
        <f>#REF!</f>
        <v>#REF!</v>
      </c>
      <c r="F34" s="44"/>
      <c r="G34" s="47" t="e">
        <f>#REF!</f>
        <v>#REF!</v>
      </c>
      <c r="H34" s="159" t="e">
        <f>#REF!</f>
        <v>#REF!</v>
      </c>
      <c r="I34" s="47"/>
      <c r="J34" s="47"/>
      <c r="K34" s="47"/>
      <c r="L34" s="47" t="s">
        <v>165</v>
      </c>
      <c r="M34" s="140"/>
      <c r="N34" s="47"/>
      <c r="O34" s="159" t="e">
        <f t="shared" si="0"/>
        <v>#REF!</v>
      </c>
      <c r="P34" s="47"/>
      <c r="Q34" s="47"/>
      <c r="R34" s="47"/>
      <c r="S34" s="47"/>
      <c r="T34" s="49" t="s">
        <v>51</v>
      </c>
    </row>
    <row r="35" spans="1:20" ht="36.75" customHeight="1" x14ac:dyDescent="0.3">
      <c r="A35" s="149"/>
      <c r="B35" s="149"/>
      <c r="C35" s="149"/>
      <c r="D35" s="149"/>
      <c r="E35" s="149"/>
      <c r="F35" s="149"/>
      <c r="G35" s="161" t="s">
        <v>168</v>
      </c>
      <c r="H35" s="162" t="e">
        <f>SUM(H4:H34)</f>
        <v>#REF!</v>
      </c>
      <c r="I35" s="149"/>
      <c r="J35" s="149"/>
      <c r="K35" s="149"/>
      <c r="L35" s="149"/>
      <c r="M35" s="149"/>
      <c r="N35" s="148"/>
      <c r="O35" s="152" t="e">
        <f>SUM(O6:O34)</f>
        <v>#REF!</v>
      </c>
      <c r="P35" s="148"/>
      <c r="Q35" s="148"/>
      <c r="R35" s="148"/>
      <c r="S35" s="148"/>
      <c r="T35" s="148"/>
    </row>
  </sheetData>
  <autoFilter ref="A3:T3" xr:uid="{83EA8AD3-12D0-470C-8AC6-E46D46A91AE3}"/>
  <mergeCells count="4">
    <mergeCell ref="A1:T1"/>
    <mergeCell ref="A2:E2"/>
    <mergeCell ref="M2:R2"/>
    <mergeCell ref="F2:L2"/>
  </mergeCells>
  <dataValidations count="2">
    <dataValidation type="list" allowBlank="1" showInputMessage="1" showErrorMessage="1" sqref="D6:D11 D34 D32 D29:D30 D25:D27 D23 D21 D14:D19" xr:uid="{821F1BD3-2B11-42E4-ADD1-90530EC4D548}">
      <formula1>#REF!</formula1>
    </dataValidation>
    <dataValidation type="list" allowBlank="1" showInputMessage="1" showErrorMessage="1" sqref="E6:F11 E34:F34 E32:F32 E29:F30 E25:F27 E23:F23 E21:F21 E14:F19" xr:uid="{FD98E268-60DD-4EC4-BF7A-347539198B8C}">
      <formula1>#REF!</formula1>
    </dataValidation>
  </dataValidations>
  <pageMargins left="0.7" right="0.7" top="0.75" bottom="0.75" header="0.3" footer="0.3"/>
  <pageSetup paperSize="9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CDC0-E3B2-4F03-A610-ADCF12FBD012}">
  <sheetPr codeName="Hoja4"/>
  <dimension ref="A1:T71"/>
  <sheetViews>
    <sheetView topLeftCell="A40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3" width="33" customWidth="1"/>
    <col min="4" max="4" width="22.5546875" customWidth="1"/>
    <col min="5" max="6" width="33" customWidth="1"/>
    <col min="7" max="7" width="60.6640625" customWidth="1"/>
    <col min="8" max="20" width="33" customWidth="1"/>
  </cols>
  <sheetData>
    <row r="1" spans="1:20" ht="24.6" x14ac:dyDescent="0.3">
      <c r="A1" s="272" t="s">
        <v>169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0" ht="15.6" x14ac:dyDescent="0.3">
      <c r="A2" s="273" t="s">
        <v>19</v>
      </c>
      <c r="B2" s="273"/>
      <c r="C2" s="273"/>
      <c r="D2" s="273"/>
      <c r="E2" s="274"/>
      <c r="F2" s="275" t="s">
        <v>20</v>
      </c>
      <c r="G2" s="276"/>
      <c r="H2" s="276"/>
      <c r="I2" s="276"/>
      <c r="J2" s="276"/>
      <c r="K2" s="276"/>
      <c r="L2" s="277"/>
      <c r="M2" s="278" t="s">
        <v>21</v>
      </c>
      <c r="N2" s="279"/>
      <c r="O2" s="279"/>
      <c r="P2" s="279"/>
      <c r="Q2" s="279"/>
      <c r="R2" s="279"/>
      <c r="S2" s="184"/>
      <c r="T2" s="97"/>
    </row>
    <row r="3" spans="1:20" ht="61.95" customHeight="1" x14ac:dyDescent="0.3">
      <c r="A3" s="10" t="s">
        <v>22</v>
      </c>
      <c r="B3" s="9" t="s">
        <v>23</v>
      </c>
      <c r="C3" s="10" t="s">
        <v>24</v>
      </c>
      <c r="D3" s="10" t="s">
        <v>25</v>
      </c>
      <c r="E3" s="10" t="s">
        <v>9</v>
      </c>
      <c r="F3" s="10" t="s">
        <v>8</v>
      </c>
      <c r="G3" s="10" t="s">
        <v>26</v>
      </c>
      <c r="H3" s="10" t="s">
        <v>27</v>
      </c>
      <c r="I3" s="10" t="s">
        <v>28</v>
      </c>
      <c r="J3" s="11" t="s">
        <v>29</v>
      </c>
      <c r="K3" s="11" t="s">
        <v>30</v>
      </c>
      <c r="L3" s="10" t="s">
        <v>31</v>
      </c>
      <c r="M3" s="121" t="s">
        <v>32</v>
      </c>
      <c r="N3" s="60" t="s">
        <v>33</v>
      </c>
      <c r="O3" s="60" t="s">
        <v>34</v>
      </c>
      <c r="P3" s="10" t="s">
        <v>35</v>
      </c>
      <c r="Q3" s="10" t="s">
        <v>36</v>
      </c>
      <c r="R3" s="10" t="s">
        <v>37</v>
      </c>
      <c r="S3" s="11" t="s">
        <v>12</v>
      </c>
      <c r="T3" s="60" t="s">
        <v>38</v>
      </c>
    </row>
    <row r="4" spans="1:20" ht="57.75" customHeight="1" x14ac:dyDescent="0.3">
      <c r="A4" s="15">
        <v>3.1</v>
      </c>
      <c r="B4" s="15"/>
      <c r="C4" s="14"/>
      <c r="D4" s="15"/>
      <c r="E4" s="14" t="s">
        <v>13</v>
      </c>
      <c r="F4" s="14" t="s">
        <v>39</v>
      </c>
      <c r="G4" s="62" t="e">
        <f>G5</f>
        <v>#REF!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1" x14ac:dyDescent="0.3">
      <c r="A5" s="78"/>
      <c r="B5" s="21"/>
      <c r="C5" s="20" t="s">
        <v>170</v>
      </c>
      <c r="D5" s="21"/>
      <c r="E5" s="20"/>
      <c r="F5" s="20"/>
      <c r="G5" s="20" t="e">
        <f>SUM(H6:H28)</f>
        <v>#REF!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30" x14ac:dyDescent="0.3">
      <c r="A6" s="19">
        <v>3.1007000000000011</v>
      </c>
      <c r="B6" s="19" t="s">
        <v>171</v>
      </c>
      <c r="C6" s="23" t="s">
        <v>170</v>
      </c>
      <c r="D6" s="19" t="s">
        <v>42</v>
      </c>
      <c r="E6" s="23" t="s">
        <v>172</v>
      </c>
      <c r="F6" s="23"/>
      <c r="G6" s="102" t="e">
        <f>#REF!</f>
        <v>#REF!</v>
      </c>
      <c r="H6" s="64" t="e">
        <f>#REF!</f>
        <v>#REF!</v>
      </c>
      <c r="I6" s="23"/>
      <c r="J6" s="23"/>
      <c r="K6" s="23"/>
      <c r="L6" s="23"/>
      <c r="M6" s="126"/>
      <c r="N6" s="23"/>
      <c r="O6" s="23"/>
      <c r="P6" s="23"/>
      <c r="Q6" s="23"/>
      <c r="R6" s="23"/>
      <c r="S6" s="23" t="s">
        <v>173</v>
      </c>
      <c r="T6" s="64" t="s">
        <v>42</v>
      </c>
    </row>
    <row r="7" spans="1:20" ht="21" x14ac:dyDescent="0.3">
      <c r="A7" s="19">
        <v>3.1008000000000013</v>
      </c>
      <c r="B7" s="19" t="s">
        <v>174</v>
      </c>
      <c r="C7" s="23" t="s">
        <v>170</v>
      </c>
      <c r="D7" s="19" t="s">
        <v>42</v>
      </c>
      <c r="E7" s="23" t="s">
        <v>172</v>
      </c>
      <c r="F7" s="23"/>
      <c r="G7" s="23" t="e">
        <f>#REF!</f>
        <v>#REF!</v>
      </c>
      <c r="H7" s="64" t="e">
        <f>#REF!</f>
        <v>#REF!</v>
      </c>
      <c r="I7" s="23"/>
      <c r="J7" s="23"/>
      <c r="K7" s="23"/>
      <c r="L7" s="23" t="s">
        <v>45</v>
      </c>
      <c r="M7" s="126"/>
      <c r="N7" s="23"/>
      <c r="O7" s="23"/>
      <c r="P7" s="23"/>
      <c r="Q7" s="23"/>
      <c r="R7" s="23"/>
      <c r="S7" s="23"/>
      <c r="T7" s="64" t="s">
        <v>42</v>
      </c>
    </row>
    <row r="8" spans="1:20" ht="21" x14ac:dyDescent="0.3">
      <c r="A8" s="19">
        <v>3.1009000000000015</v>
      </c>
      <c r="B8" s="19" t="s">
        <v>175</v>
      </c>
      <c r="C8" s="23" t="s">
        <v>170</v>
      </c>
      <c r="D8" s="19" t="s">
        <v>42</v>
      </c>
      <c r="E8" s="23" t="s">
        <v>172</v>
      </c>
      <c r="F8" s="23"/>
      <c r="G8" s="23" t="e">
        <f>#REF!</f>
        <v>#REF!</v>
      </c>
      <c r="H8" s="64" t="e">
        <f>#REF!</f>
        <v>#REF!</v>
      </c>
      <c r="I8" s="23"/>
      <c r="J8" s="23"/>
      <c r="K8" s="23"/>
      <c r="L8" s="23" t="s">
        <v>45</v>
      </c>
      <c r="M8" s="126"/>
      <c r="N8" s="23"/>
      <c r="O8" s="23"/>
      <c r="P8" s="23"/>
      <c r="Q8" s="23"/>
      <c r="R8" s="23"/>
      <c r="S8" s="23"/>
      <c r="T8" s="64" t="s">
        <v>42</v>
      </c>
    </row>
    <row r="9" spans="1:20" ht="21" x14ac:dyDescent="0.3">
      <c r="A9" s="19">
        <v>3.1010000000000018</v>
      </c>
      <c r="B9" s="19" t="s">
        <v>176</v>
      </c>
      <c r="C9" s="23" t="s">
        <v>170</v>
      </c>
      <c r="D9" s="19" t="s">
        <v>42</v>
      </c>
      <c r="E9" s="23" t="s">
        <v>177</v>
      </c>
      <c r="F9" s="23"/>
      <c r="G9" s="23" t="e">
        <f>#REF!</f>
        <v>#REF!</v>
      </c>
      <c r="H9" s="64" t="e">
        <f>#REF!</f>
        <v>#REF!</v>
      </c>
      <c r="I9" s="23"/>
      <c r="J9" s="23"/>
      <c r="K9" s="23"/>
      <c r="L9" s="23" t="s">
        <v>45</v>
      </c>
      <c r="M9" s="126"/>
      <c r="N9" s="23"/>
      <c r="O9" s="23"/>
      <c r="P9" s="23"/>
      <c r="Q9" s="23"/>
      <c r="R9" s="23"/>
      <c r="S9" s="23"/>
      <c r="T9" s="64" t="s">
        <v>42</v>
      </c>
    </row>
    <row r="10" spans="1:20" ht="21" x14ac:dyDescent="0.3">
      <c r="A10" s="19">
        <v>3.101100000000002</v>
      </c>
      <c r="B10" s="19" t="s">
        <v>178</v>
      </c>
      <c r="C10" s="23" t="s">
        <v>170</v>
      </c>
      <c r="D10" s="19" t="s">
        <v>42</v>
      </c>
      <c r="E10" s="23" t="s">
        <v>177</v>
      </c>
      <c r="F10" s="23"/>
      <c r="G10" s="23" t="e">
        <f>#REF!</f>
        <v>#REF!</v>
      </c>
      <c r="H10" s="64" t="e">
        <f>#REF!</f>
        <v>#REF!</v>
      </c>
      <c r="I10" s="23"/>
      <c r="J10" s="23"/>
      <c r="K10" s="23"/>
      <c r="L10" s="23" t="s">
        <v>45</v>
      </c>
      <c r="M10" s="126"/>
      <c r="N10" s="23"/>
      <c r="O10" s="23"/>
      <c r="P10" s="23"/>
      <c r="Q10" s="23"/>
      <c r="R10" s="23"/>
      <c r="S10" s="23"/>
      <c r="T10" s="64" t="s">
        <v>42</v>
      </c>
    </row>
    <row r="11" spans="1:20" ht="21" x14ac:dyDescent="0.3">
      <c r="A11" s="19">
        <v>3.1012000000000022</v>
      </c>
      <c r="B11" s="19" t="s">
        <v>179</v>
      </c>
      <c r="C11" s="23" t="s">
        <v>170</v>
      </c>
      <c r="D11" s="19" t="s">
        <v>42</v>
      </c>
      <c r="E11" s="23" t="s">
        <v>177</v>
      </c>
      <c r="F11" s="23"/>
      <c r="G11" s="23" t="e">
        <f>#REF!</f>
        <v>#REF!</v>
      </c>
      <c r="H11" s="64" t="e">
        <f>#REF!</f>
        <v>#REF!</v>
      </c>
      <c r="I11" s="23"/>
      <c r="J11" s="23"/>
      <c r="K11" s="23"/>
      <c r="L11" s="23" t="s">
        <v>45</v>
      </c>
      <c r="M11" s="126"/>
      <c r="N11" s="23"/>
      <c r="O11" s="23"/>
      <c r="P11" s="23"/>
      <c r="Q11" s="23"/>
      <c r="R11" s="23"/>
      <c r="S11" s="23"/>
      <c r="T11" s="64" t="s">
        <v>42</v>
      </c>
    </row>
    <row r="12" spans="1:20" ht="21" x14ac:dyDescent="0.3">
      <c r="A12" s="19">
        <v>3.1013000000000024</v>
      </c>
      <c r="B12" s="19" t="s">
        <v>180</v>
      </c>
      <c r="C12" s="23" t="s">
        <v>170</v>
      </c>
      <c r="D12" s="19" t="s">
        <v>42</v>
      </c>
      <c r="E12" s="23" t="s">
        <v>181</v>
      </c>
      <c r="F12" s="23"/>
      <c r="G12" s="23" t="e">
        <f>#REF!</f>
        <v>#REF!</v>
      </c>
      <c r="H12" s="64" t="e">
        <f>#REF!</f>
        <v>#REF!</v>
      </c>
      <c r="I12" s="23"/>
      <c r="J12" s="23"/>
      <c r="K12" s="23"/>
      <c r="L12" s="23" t="s">
        <v>45</v>
      </c>
      <c r="M12" s="126"/>
      <c r="N12" s="23"/>
      <c r="O12" s="23"/>
      <c r="P12" s="23"/>
      <c r="Q12" s="23"/>
      <c r="R12" s="23"/>
      <c r="S12" s="23"/>
      <c r="T12" s="64" t="s">
        <v>42</v>
      </c>
    </row>
    <row r="13" spans="1:20" ht="21" x14ac:dyDescent="0.3">
      <c r="A13" s="19">
        <v>3.1014000000000026</v>
      </c>
      <c r="B13" s="19" t="s">
        <v>182</v>
      </c>
      <c r="C13" s="23" t="s">
        <v>170</v>
      </c>
      <c r="D13" s="19" t="s">
        <v>42</v>
      </c>
      <c r="E13" s="23" t="s">
        <v>181</v>
      </c>
      <c r="F13" s="23"/>
      <c r="G13" s="23" t="e">
        <f>#REF!</f>
        <v>#REF!</v>
      </c>
      <c r="H13" s="64" t="e">
        <f>#REF!</f>
        <v>#REF!</v>
      </c>
      <c r="I13" s="23"/>
      <c r="J13" s="23"/>
      <c r="K13" s="23"/>
      <c r="L13" s="23" t="s">
        <v>45</v>
      </c>
      <c r="M13" s="126"/>
      <c r="N13" s="23"/>
      <c r="O13" s="23"/>
      <c r="P13" s="23"/>
      <c r="Q13" s="23"/>
      <c r="R13" s="23"/>
      <c r="S13" s="23"/>
      <c r="T13" s="64" t="s">
        <v>42</v>
      </c>
    </row>
    <row r="14" spans="1:20" ht="30" x14ac:dyDescent="0.3">
      <c r="A14" s="19">
        <v>3.1015000000000028</v>
      </c>
      <c r="B14" s="19" t="s">
        <v>183</v>
      </c>
      <c r="C14" s="23" t="s">
        <v>170</v>
      </c>
      <c r="D14" s="19" t="s">
        <v>42</v>
      </c>
      <c r="E14" s="23" t="s">
        <v>181</v>
      </c>
      <c r="F14" s="23"/>
      <c r="G14" s="102" t="e">
        <f>#REF!</f>
        <v>#REF!</v>
      </c>
      <c r="H14" s="64" t="e">
        <f>#REF!</f>
        <v>#REF!</v>
      </c>
      <c r="I14" s="23"/>
      <c r="J14" s="23"/>
      <c r="K14" s="23"/>
      <c r="L14" s="23"/>
      <c r="M14" s="126"/>
      <c r="N14" s="23"/>
      <c r="O14" s="23"/>
      <c r="P14" s="23"/>
      <c r="Q14" s="23"/>
      <c r="R14" s="23"/>
      <c r="S14" s="23" t="s">
        <v>173</v>
      </c>
      <c r="T14" s="64" t="s">
        <v>42</v>
      </c>
    </row>
    <row r="15" spans="1:20" ht="21" x14ac:dyDescent="0.3">
      <c r="A15" s="19">
        <v>3.101600000000003</v>
      </c>
      <c r="B15" s="19" t="s">
        <v>184</v>
      </c>
      <c r="C15" s="23" t="s">
        <v>170</v>
      </c>
      <c r="D15" s="19" t="s">
        <v>42</v>
      </c>
      <c r="E15" s="23" t="s">
        <v>181</v>
      </c>
      <c r="F15" s="23"/>
      <c r="G15" s="23" t="e">
        <f>#REF!</f>
        <v>#REF!</v>
      </c>
      <c r="H15" s="64" t="e">
        <f>#REF!</f>
        <v>#REF!</v>
      </c>
      <c r="I15" s="23"/>
      <c r="J15" s="23"/>
      <c r="K15" s="23"/>
      <c r="L15" s="23" t="s">
        <v>45</v>
      </c>
      <c r="M15" s="126"/>
      <c r="N15" s="23"/>
      <c r="O15" s="23"/>
      <c r="P15" s="23"/>
      <c r="Q15" s="23"/>
      <c r="R15" s="23"/>
      <c r="S15" s="23"/>
      <c r="T15" s="64" t="s">
        <v>42</v>
      </c>
    </row>
    <row r="16" spans="1:20" ht="21" x14ac:dyDescent="0.3">
      <c r="A16" s="19">
        <v>3.1017000000000032</v>
      </c>
      <c r="B16" s="19" t="s">
        <v>185</v>
      </c>
      <c r="C16" s="23" t="s">
        <v>170</v>
      </c>
      <c r="D16" s="19" t="s">
        <v>42</v>
      </c>
      <c r="E16" s="23" t="s">
        <v>186</v>
      </c>
      <c r="F16" s="23"/>
      <c r="G16" s="23" t="e">
        <f>#REF!</f>
        <v>#REF!</v>
      </c>
      <c r="H16" s="64" t="e">
        <f>#REF!</f>
        <v>#REF!</v>
      </c>
      <c r="I16" s="23"/>
      <c r="J16" s="23"/>
      <c r="K16" s="23"/>
      <c r="L16" s="23" t="s">
        <v>45</v>
      </c>
      <c r="M16" s="126"/>
      <c r="N16" s="23"/>
      <c r="O16" s="23"/>
      <c r="P16" s="23"/>
      <c r="Q16" s="23"/>
      <c r="R16" s="23"/>
      <c r="S16" s="23"/>
      <c r="T16" s="64" t="s">
        <v>42</v>
      </c>
    </row>
    <row r="17" spans="1:20" ht="21" x14ac:dyDescent="0.3">
      <c r="A17" s="19">
        <v>3.1018000000000034</v>
      </c>
      <c r="B17" s="19" t="s">
        <v>187</v>
      </c>
      <c r="C17" s="23" t="s">
        <v>170</v>
      </c>
      <c r="D17" s="19" t="s">
        <v>42</v>
      </c>
      <c r="E17" s="23" t="s">
        <v>188</v>
      </c>
      <c r="F17" s="23"/>
      <c r="G17" s="23" t="e">
        <f>#REF!</f>
        <v>#REF!</v>
      </c>
      <c r="H17" s="64" t="e">
        <f>#REF!</f>
        <v>#REF!</v>
      </c>
      <c r="I17" s="23"/>
      <c r="J17" s="23"/>
      <c r="K17" s="23"/>
      <c r="L17" s="23" t="s">
        <v>45</v>
      </c>
      <c r="M17" s="126"/>
      <c r="N17" s="23"/>
      <c r="O17" s="23"/>
      <c r="P17" s="23"/>
      <c r="Q17" s="23"/>
      <c r="R17" s="23"/>
      <c r="S17" s="23"/>
      <c r="T17" s="64" t="s">
        <v>42</v>
      </c>
    </row>
    <row r="18" spans="1:20" ht="21" x14ac:dyDescent="0.3">
      <c r="A18" s="19">
        <v>3.1019000000000037</v>
      </c>
      <c r="B18" s="19" t="s">
        <v>189</v>
      </c>
      <c r="C18" s="23" t="s">
        <v>170</v>
      </c>
      <c r="D18" s="19" t="s">
        <v>42</v>
      </c>
      <c r="E18" s="23" t="s">
        <v>188</v>
      </c>
      <c r="F18" s="23"/>
      <c r="G18" s="23" t="e">
        <f>#REF!</f>
        <v>#REF!</v>
      </c>
      <c r="H18" s="64" t="e">
        <f>#REF!</f>
        <v>#REF!</v>
      </c>
      <c r="I18" s="23"/>
      <c r="J18" s="23"/>
      <c r="K18" s="23"/>
      <c r="L18" s="23" t="s">
        <v>45</v>
      </c>
      <c r="M18" s="126"/>
      <c r="N18" s="23"/>
      <c r="O18" s="23"/>
      <c r="P18" s="23"/>
      <c r="Q18" s="23"/>
      <c r="R18" s="23"/>
      <c r="S18" s="23"/>
      <c r="T18" s="64" t="s">
        <v>42</v>
      </c>
    </row>
    <row r="19" spans="1:20" ht="21" x14ac:dyDescent="0.3">
      <c r="A19" s="19">
        <v>3.1020000000000039</v>
      </c>
      <c r="B19" s="19" t="s">
        <v>190</v>
      </c>
      <c r="C19" s="23" t="s">
        <v>170</v>
      </c>
      <c r="D19" s="19" t="s">
        <v>42</v>
      </c>
      <c r="E19" s="23" t="s">
        <v>181</v>
      </c>
      <c r="F19" s="23"/>
      <c r="G19" s="23" t="e">
        <f>#REF!</f>
        <v>#REF!</v>
      </c>
      <c r="H19" s="64" t="e">
        <f>#REF!</f>
        <v>#REF!</v>
      </c>
      <c r="I19" s="23"/>
      <c r="J19" s="23"/>
      <c r="K19" s="23"/>
      <c r="L19" s="23" t="s">
        <v>45</v>
      </c>
      <c r="M19" s="126"/>
      <c r="N19" s="23"/>
      <c r="O19" s="23"/>
      <c r="P19" s="23"/>
      <c r="Q19" s="23"/>
      <c r="R19" s="23"/>
      <c r="S19" s="23"/>
      <c r="T19" s="64" t="s">
        <v>42</v>
      </c>
    </row>
    <row r="20" spans="1:20" ht="21" x14ac:dyDescent="0.3">
      <c r="A20" s="19">
        <v>3.1021000000000041</v>
      </c>
      <c r="B20" s="19" t="s">
        <v>191</v>
      </c>
      <c r="C20" s="23" t="s">
        <v>170</v>
      </c>
      <c r="D20" s="19" t="s">
        <v>42</v>
      </c>
      <c r="E20" s="23" t="s">
        <v>181</v>
      </c>
      <c r="F20" s="23"/>
      <c r="G20" s="23" t="e">
        <f>#REF!</f>
        <v>#REF!</v>
      </c>
      <c r="H20" s="64" t="e">
        <f>#REF!</f>
        <v>#REF!</v>
      </c>
      <c r="I20" s="23"/>
      <c r="J20" s="23"/>
      <c r="K20" s="23"/>
      <c r="L20" s="23" t="s">
        <v>45</v>
      </c>
      <c r="M20" s="126"/>
      <c r="N20" s="23"/>
      <c r="O20" s="23"/>
      <c r="P20" s="23"/>
      <c r="Q20" s="23"/>
      <c r="R20" s="23"/>
      <c r="S20" s="23"/>
      <c r="T20" s="64" t="s">
        <v>42</v>
      </c>
    </row>
    <row r="21" spans="1:20" ht="21" x14ac:dyDescent="0.3">
      <c r="A21" s="19">
        <v>3.1022000000000043</v>
      </c>
      <c r="B21" s="19" t="s">
        <v>192</v>
      </c>
      <c r="C21" s="23" t="s">
        <v>170</v>
      </c>
      <c r="D21" s="19" t="s">
        <v>47</v>
      </c>
      <c r="E21" s="23" t="s">
        <v>181</v>
      </c>
      <c r="F21" s="23"/>
      <c r="G21" s="23" t="e">
        <f>#REF!</f>
        <v>#REF!</v>
      </c>
      <c r="H21" s="64" t="e">
        <f>#REF!</f>
        <v>#REF!</v>
      </c>
      <c r="I21" s="23"/>
      <c r="J21" s="23"/>
      <c r="K21" s="23"/>
      <c r="L21" s="23" t="s">
        <v>45</v>
      </c>
      <c r="M21" s="126"/>
      <c r="N21" s="23"/>
      <c r="O21" s="23"/>
      <c r="P21" s="23"/>
      <c r="Q21" s="23"/>
      <c r="R21" s="23"/>
      <c r="S21" s="23"/>
      <c r="T21" s="64" t="s">
        <v>111</v>
      </c>
    </row>
    <row r="22" spans="1:20" ht="21" x14ac:dyDescent="0.3">
      <c r="A22" s="19">
        <v>3.1023000000000045</v>
      </c>
      <c r="B22" s="19" t="s">
        <v>193</v>
      </c>
      <c r="C22" s="23" t="s">
        <v>170</v>
      </c>
      <c r="D22" s="19" t="s">
        <v>42</v>
      </c>
      <c r="E22" s="23" t="s">
        <v>181</v>
      </c>
      <c r="F22" s="23"/>
      <c r="G22" s="23" t="e">
        <f>#REF!</f>
        <v>#REF!</v>
      </c>
      <c r="H22" s="64" t="e">
        <f>#REF!</f>
        <v>#REF!</v>
      </c>
      <c r="I22" s="23"/>
      <c r="J22" s="23"/>
      <c r="K22" s="23"/>
      <c r="L22" s="23" t="s">
        <v>45</v>
      </c>
      <c r="M22" s="126"/>
      <c r="N22" s="23"/>
      <c r="O22" s="23"/>
      <c r="P22" s="23"/>
      <c r="Q22" s="23"/>
      <c r="R22" s="23"/>
      <c r="S22" s="23"/>
      <c r="T22" s="64" t="s">
        <v>42</v>
      </c>
    </row>
    <row r="23" spans="1:20" ht="21" x14ac:dyDescent="0.3">
      <c r="A23" s="19">
        <v>3.1024000000000047</v>
      </c>
      <c r="B23" s="19" t="s">
        <v>194</v>
      </c>
      <c r="C23" s="23" t="s">
        <v>170</v>
      </c>
      <c r="D23" s="19" t="s">
        <v>47</v>
      </c>
      <c r="E23" s="23" t="s">
        <v>195</v>
      </c>
      <c r="F23" s="23"/>
      <c r="G23" s="23" t="e">
        <f>#REF!</f>
        <v>#REF!</v>
      </c>
      <c r="H23" s="64" t="e">
        <f>#REF!</f>
        <v>#REF!</v>
      </c>
      <c r="I23" s="23"/>
      <c r="J23" s="23"/>
      <c r="K23" s="23"/>
      <c r="L23" s="23" t="s">
        <v>50</v>
      </c>
      <c r="M23" s="126">
        <v>3</v>
      </c>
      <c r="N23" s="23"/>
      <c r="O23" s="23"/>
      <c r="P23" s="23"/>
      <c r="Q23" s="23"/>
      <c r="R23" s="23"/>
      <c r="S23" s="23"/>
      <c r="T23" s="64" t="s">
        <v>111</v>
      </c>
    </row>
    <row r="24" spans="1:20" ht="21" x14ac:dyDescent="0.3">
      <c r="A24" s="19">
        <v>3.1025000000000049</v>
      </c>
      <c r="B24" s="19" t="s">
        <v>196</v>
      </c>
      <c r="C24" s="23" t="s">
        <v>170</v>
      </c>
      <c r="D24" s="19" t="s">
        <v>47</v>
      </c>
      <c r="E24" s="23" t="s">
        <v>195</v>
      </c>
      <c r="F24" s="23"/>
      <c r="G24" s="23" t="e">
        <f>#REF!</f>
        <v>#REF!</v>
      </c>
      <c r="H24" s="64" t="e">
        <f>#REF!</f>
        <v>#REF!</v>
      </c>
      <c r="I24" s="23"/>
      <c r="J24" s="23"/>
      <c r="K24" s="23"/>
      <c r="L24" s="23" t="s">
        <v>50</v>
      </c>
      <c r="M24" s="126">
        <v>3</v>
      </c>
      <c r="N24" s="23"/>
      <c r="O24" s="23"/>
      <c r="P24" s="23"/>
      <c r="Q24" s="23"/>
      <c r="R24" s="23"/>
      <c r="S24" s="23"/>
      <c r="T24" s="64" t="s">
        <v>111</v>
      </c>
    </row>
    <row r="25" spans="1:20" ht="21" x14ac:dyDescent="0.3">
      <c r="A25" s="19">
        <v>3.1026000000000051</v>
      </c>
      <c r="B25" s="19" t="s">
        <v>197</v>
      </c>
      <c r="C25" s="23" t="s">
        <v>170</v>
      </c>
      <c r="D25" s="19" t="s">
        <v>47</v>
      </c>
      <c r="E25" s="23" t="s">
        <v>198</v>
      </c>
      <c r="F25" s="23"/>
      <c r="G25" s="23" t="e">
        <f>#REF!</f>
        <v>#REF!</v>
      </c>
      <c r="H25" s="64" t="e">
        <f>#REF!</f>
        <v>#REF!</v>
      </c>
      <c r="I25" s="23"/>
      <c r="J25" s="23"/>
      <c r="K25" s="23"/>
      <c r="L25" s="23" t="s">
        <v>50</v>
      </c>
      <c r="M25" s="126">
        <v>4</v>
      </c>
      <c r="N25" s="23"/>
      <c r="O25" s="23"/>
      <c r="P25" s="23"/>
      <c r="Q25" s="23"/>
      <c r="R25" s="23"/>
      <c r="S25" s="23"/>
      <c r="T25" s="64" t="s">
        <v>111</v>
      </c>
    </row>
    <row r="26" spans="1:20" ht="21" x14ac:dyDescent="0.3">
      <c r="A26" s="19">
        <v>3.1027000000000053</v>
      </c>
      <c r="B26" s="19" t="s">
        <v>199</v>
      </c>
      <c r="C26" s="23" t="s">
        <v>170</v>
      </c>
      <c r="D26" s="19" t="s">
        <v>47</v>
      </c>
      <c r="E26" s="23" t="s">
        <v>198</v>
      </c>
      <c r="F26" s="23"/>
      <c r="G26" s="23" t="e">
        <f>#REF!</f>
        <v>#REF!</v>
      </c>
      <c r="H26" s="64" t="e">
        <f>#REF!</f>
        <v>#REF!</v>
      </c>
      <c r="I26" s="23"/>
      <c r="J26" s="23"/>
      <c r="K26" s="23"/>
      <c r="L26" s="23" t="s">
        <v>50</v>
      </c>
      <c r="M26" s="126">
        <v>4</v>
      </c>
      <c r="N26" s="23"/>
      <c r="O26" s="23"/>
      <c r="P26" s="23"/>
      <c r="Q26" s="23"/>
      <c r="R26" s="23"/>
      <c r="S26" s="23"/>
      <c r="T26" s="64" t="s">
        <v>200</v>
      </c>
    </row>
    <row r="27" spans="1:20" ht="21" x14ac:dyDescent="0.3">
      <c r="A27" s="19">
        <v>3.1028000000000056</v>
      </c>
      <c r="B27" s="19" t="s">
        <v>201</v>
      </c>
      <c r="C27" s="23" t="s">
        <v>170</v>
      </c>
      <c r="D27" s="19" t="s">
        <v>47</v>
      </c>
      <c r="E27" s="23" t="s">
        <v>198</v>
      </c>
      <c r="F27" s="23"/>
      <c r="G27" s="23" t="e">
        <f>#REF!</f>
        <v>#REF!</v>
      </c>
      <c r="H27" s="64" t="e">
        <f>#REF!</f>
        <v>#REF!</v>
      </c>
      <c r="I27" s="23"/>
      <c r="J27" s="23"/>
      <c r="K27" s="23"/>
      <c r="L27" s="23" t="s">
        <v>50</v>
      </c>
      <c r="M27" s="126">
        <v>10</v>
      </c>
      <c r="N27" s="23"/>
      <c r="O27" s="23"/>
      <c r="P27" s="23"/>
      <c r="Q27" s="23"/>
      <c r="R27" s="23"/>
      <c r="S27" s="23"/>
      <c r="T27" s="64" t="s">
        <v>200</v>
      </c>
    </row>
    <row r="28" spans="1:20" ht="21" x14ac:dyDescent="0.3">
      <c r="A28" s="19">
        <v>3.1029000000000058</v>
      </c>
      <c r="B28" s="19" t="s">
        <v>202</v>
      </c>
      <c r="C28" s="23" t="s">
        <v>170</v>
      </c>
      <c r="D28" s="19" t="s">
        <v>47</v>
      </c>
      <c r="E28" s="23" t="s">
        <v>203</v>
      </c>
      <c r="F28" s="23"/>
      <c r="G28" s="23" t="e">
        <f>#REF!</f>
        <v>#REF!</v>
      </c>
      <c r="H28" s="64" t="e">
        <f>#REF!</f>
        <v>#REF!</v>
      </c>
      <c r="I28" s="23"/>
      <c r="J28" s="23"/>
      <c r="K28" s="23"/>
      <c r="L28" s="23" t="s">
        <v>50</v>
      </c>
      <c r="M28" s="126">
        <v>5</v>
      </c>
      <c r="N28" s="23"/>
      <c r="O28" s="23"/>
      <c r="P28" s="23"/>
      <c r="Q28" s="23"/>
      <c r="R28" s="23"/>
      <c r="S28" s="23"/>
      <c r="T28" s="64" t="s">
        <v>51</v>
      </c>
    </row>
    <row r="29" spans="1:20" ht="57" customHeight="1" x14ac:dyDescent="0.3">
      <c r="A29" s="79">
        <v>3.2</v>
      </c>
      <c r="B29" s="16"/>
      <c r="C29" s="62"/>
      <c r="D29" s="16"/>
      <c r="E29" s="16"/>
      <c r="F29" s="62" t="s">
        <v>69</v>
      </c>
      <c r="G29" s="16" t="e">
        <f>G30+G45+G47</f>
        <v>#REF!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ht="49.2" customHeight="1" x14ac:dyDescent="0.3">
      <c r="A30" s="80"/>
      <c r="B30" s="32"/>
      <c r="C30" s="32"/>
      <c r="D30" s="32" t="s">
        <v>70</v>
      </c>
      <c r="E30" s="114"/>
      <c r="F30" s="32" t="s">
        <v>71</v>
      </c>
      <c r="G30" s="114" t="e">
        <f>SUM(H31:H44)</f>
        <v>#REF!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21" x14ac:dyDescent="0.3">
      <c r="A31" s="76">
        <v>3.2007000000000012</v>
      </c>
      <c r="B31" s="34" t="s">
        <v>204</v>
      </c>
      <c r="C31" s="33" t="s">
        <v>170</v>
      </c>
      <c r="D31" s="34" t="s">
        <v>47</v>
      </c>
      <c r="E31" s="33" t="s">
        <v>198</v>
      </c>
      <c r="F31" s="33"/>
      <c r="G31" s="33" t="e">
        <f>#REF!</f>
        <v>#REF!</v>
      </c>
      <c r="H31" s="33" t="e">
        <f>#REF!</f>
        <v>#REF!</v>
      </c>
      <c r="I31" s="33"/>
      <c r="J31" s="33"/>
      <c r="K31" s="33"/>
      <c r="L31" s="33" t="s">
        <v>50</v>
      </c>
      <c r="M31" s="131">
        <v>24</v>
      </c>
      <c r="N31" s="33"/>
      <c r="O31" s="33"/>
      <c r="P31" s="33"/>
      <c r="Q31" s="33"/>
      <c r="R31" s="33"/>
      <c r="S31" s="33"/>
      <c r="T31" s="33" t="s">
        <v>76</v>
      </c>
    </row>
    <row r="32" spans="1:20" ht="21" x14ac:dyDescent="0.3">
      <c r="A32" s="26">
        <v>3.2008000000000014</v>
      </c>
      <c r="B32" s="36" t="s">
        <v>205</v>
      </c>
      <c r="C32" s="35" t="s">
        <v>170</v>
      </c>
      <c r="D32" s="36" t="s">
        <v>47</v>
      </c>
      <c r="E32" s="23" t="s">
        <v>206</v>
      </c>
      <c r="F32" s="23"/>
      <c r="G32" s="35" t="e">
        <f>#REF!</f>
        <v>#REF!</v>
      </c>
      <c r="H32" s="96" t="e">
        <f>#REF!</f>
        <v>#REF!</v>
      </c>
      <c r="I32" s="35"/>
      <c r="J32" s="35"/>
      <c r="K32" s="35"/>
      <c r="L32" s="35" t="s">
        <v>50</v>
      </c>
      <c r="M32" s="127">
        <v>24</v>
      </c>
      <c r="N32" s="35"/>
      <c r="O32" s="35"/>
      <c r="P32" s="35"/>
      <c r="Q32" s="35"/>
      <c r="R32" s="35"/>
      <c r="S32" s="35"/>
      <c r="T32" s="35" t="s">
        <v>76</v>
      </c>
    </row>
    <row r="33" spans="1:20" ht="21" x14ac:dyDescent="0.3">
      <c r="A33" s="26">
        <v>3.2009000000000016</v>
      </c>
      <c r="B33" s="36" t="s">
        <v>207</v>
      </c>
      <c r="C33" s="35" t="s">
        <v>170</v>
      </c>
      <c r="D33" s="36" t="s">
        <v>47</v>
      </c>
      <c r="E33" s="23" t="s">
        <v>208</v>
      </c>
      <c r="F33" s="23"/>
      <c r="G33" s="35" t="e">
        <f>#REF!</f>
        <v>#REF!</v>
      </c>
      <c r="H33" s="96" t="e">
        <f>#REF!</f>
        <v>#REF!</v>
      </c>
      <c r="I33" s="35"/>
      <c r="J33" s="35"/>
      <c r="K33" s="35"/>
      <c r="L33" s="35" t="s">
        <v>50</v>
      </c>
      <c r="M33" s="127">
        <v>24</v>
      </c>
      <c r="N33" s="35"/>
      <c r="O33" s="35"/>
      <c r="P33" s="35"/>
      <c r="Q33" s="35"/>
      <c r="R33" s="35"/>
      <c r="S33" s="35"/>
      <c r="T33" s="35" t="s">
        <v>76</v>
      </c>
    </row>
    <row r="34" spans="1:20" ht="21" x14ac:dyDescent="0.3">
      <c r="A34" s="113">
        <v>3.2010000000000018</v>
      </c>
      <c r="B34" s="36" t="s">
        <v>209</v>
      </c>
      <c r="C34" s="35" t="s">
        <v>170</v>
      </c>
      <c r="D34" s="36" t="s">
        <v>47</v>
      </c>
      <c r="E34" s="23" t="s">
        <v>210</v>
      </c>
      <c r="F34" s="23"/>
      <c r="G34" s="35" t="e">
        <f>#REF!</f>
        <v>#REF!</v>
      </c>
      <c r="H34" s="96" t="e">
        <f>#REF!</f>
        <v>#REF!</v>
      </c>
      <c r="I34" s="35"/>
      <c r="J34" s="35"/>
      <c r="K34" s="35"/>
      <c r="L34" s="35" t="s">
        <v>50</v>
      </c>
      <c r="M34" s="127">
        <v>24</v>
      </c>
      <c r="N34" s="35"/>
      <c r="O34" s="35"/>
      <c r="P34" s="35"/>
      <c r="Q34" s="35"/>
      <c r="R34" s="35"/>
      <c r="S34" s="35"/>
      <c r="T34" s="35" t="s">
        <v>76</v>
      </c>
    </row>
    <row r="35" spans="1:20" ht="21" x14ac:dyDescent="0.3">
      <c r="A35" s="26">
        <v>3.2011000000000021</v>
      </c>
      <c r="B35" s="36" t="s">
        <v>211</v>
      </c>
      <c r="C35" s="35" t="s">
        <v>170</v>
      </c>
      <c r="D35" s="36" t="s">
        <v>47</v>
      </c>
      <c r="E35" s="23" t="s">
        <v>212</v>
      </c>
      <c r="F35" s="23"/>
      <c r="G35" s="35" t="e">
        <f>#REF!</f>
        <v>#REF!</v>
      </c>
      <c r="H35" s="96" t="e">
        <f>#REF!</f>
        <v>#REF!</v>
      </c>
      <c r="I35" s="35"/>
      <c r="J35" s="35"/>
      <c r="K35" s="35"/>
      <c r="L35" s="35" t="s">
        <v>50</v>
      </c>
      <c r="M35" s="127">
        <v>24</v>
      </c>
      <c r="N35" s="35"/>
      <c r="O35" s="35"/>
      <c r="P35" s="35"/>
      <c r="Q35" s="35"/>
      <c r="R35" s="35"/>
      <c r="S35" s="35"/>
      <c r="T35" s="35" t="s">
        <v>76</v>
      </c>
    </row>
    <row r="36" spans="1:20" ht="45" x14ac:dyDescent="0.3">
      <c r="A36" s="26">
        <v>3.2012000000000023</v>
      </c>
      <c r="B36" s="36" t="s">
        <v>213</v>
      </c>
      <c r="C36" s="35" t="s">
        <v>170</v>
      </c>
      <c r="D36" s="36" t="s">
        <v>47</v>
      </c>
      <c r="E36" s="23" t="s">
        <v>214</v>
      </c>
      <c r="F36" s="23"/>
      <c r="G36" s="103" t="e">
        <f>#REF!</f>
        <v>#REF!</v>
      </c>
      <c r="H36" s="176" t="e">
        <f>#REF!</f>
        <v>#REF!</v>
      </c>
      <c r="I36" s="35"/>
      <c r="J36" s="35"/>
      <c r="K36" s="35"/>
      <c r="L36" s="35"/>
      <c r="M36" s="127"/>
      <c r="N36" s="35"/>
      <c r="O36" s="35"/>
      <c r="P36" s="35"/>
      <c r="Q36" s="35"/>
      <c r="R36" s="35"/>
      <c r="S36" s="35" t="s">
        <v>75</v>
      </c>
      <c r="T36" s="35" t="s">
        <v>76</v>
      </c>
    </row>
    <row r="37" spans="1:20" ht="21" x14ac:dyDescent="0.3">
      <c r="A37" s="26">
        <v>3.2013000000000025</v>
      </c>
      <c r="B37" s="36" t="s">
        <v>215</v>
      </c>
      <c r="C37" s="35" t="s">
        <v>170</v>
      </c>
      <c r="D37" s="36" t="s">
        <v>47</v>
      </c>
      <c r="E37" s="23" t="s">
        <v>172</v>
      </c>
      <c r="F37" s="23"/>
      <c r="G37" s="35" t="e">
        <f>#REF!</f>
        <v>#REF!</v>
      </c>
      <c r="H37" s="96" t="e">
        <f>#REF!</f>
        <v>#REF!</v>
      </c>
      <c r="I37" s="35"/>
      <c r="J37" s="35"/>
      <c r="K37" s="35"/>
      <c r="L37" s="35" t="s">
        <v>50</v>
      </c>
      <c r="M37" s="127">
        <v>24</v>
      </c>
      <c r="N37" s="35"/>
      <c r="O37" s="35"/>
      <c r="P37" s="35"/>
      <c r="Q37" s="35"/>
      <c r="R37" s="35"/>
      <c r="S37" s="35"/>
      <c r="T37" s="35" t="s">
        <v>76</v>
      </c>
    </row>
    <row r="38" spans="1:20" ht="45" x14ac:dyDescent="0.3">
      <c r="A38" s="26">
        <v>3.2014000000000027</v>
      </c>
      <c r="B38" s="36" t="s">
        <v>216</v>
      </c>
      <c r="C38" s="35" t="s">
        <v>170</v>
      </c>
      <c r="D38" s="36" t="s">
        <v>47</v>
      </c>
      <c r="E38" s="23" t="s">
        <v>217</v>
      </c>
      <c r="F38" s="23"/>
      <c r="G38" s="103" t="e">
        <f>#REF!</f>
        <v>#REF!</v>
      </c>
      <c r="H38" s="176" t="e">
        <f>#REF!</f>
        <v>#REF!</v>
      </c>
      <c r="I38" s="35"/>
      <c r="J38" s="35"/>
      <c r="K38" s="35"/>
      <c r="L38" s="35"/>
      <c r="M38" s="127"/>
      <c r="N38" s="35"/>
      <c r="O38" s="35"/>
      <c r="P38" s="35"/>
      <c r="Q38" s="35"/>
      <c r="R38" s="35"/>
      <c r="S38" s="35" t="s">
        <v>75</v>
      </c>
      <c r="T38" s="35" t="s">
        <v>76</v>
      </c>
    </row>
    <row r="39" spans="1:20" ht="45" x14ac:dyDescent="0.3">
      <c r="A39" s="26">
        <v>3.2015000000000029</v>
      </c>
      <c r="B39" s="36" t="s">
        <v>218</v>
      </c>
      <c r="C39" s="35" t="s">
        <v>170</v>
      </c>
      <c r="D39" s="36" t="s">
        <v>47</v>
      </c>
      <c r="E39" s="23" t="s">
        <v>177</v>
      </c>
      <c r="F39" s="23"/>
      <c r="G39" s="103" t="e">
        <f>#REF!</f>
        <v>#REF!</v>
      </c>
      <c r="H39" s="176" t="e">
        <f>#REF!</f>
        <v>#REF!</v>
      </c>
      <c r="I39" s="35"/>
      <c r="J39" s="35"/>
      <c r="K39" s="35"/>
      <c r="L39" s="35"/>
      <c r="M39" s="127"/>
      <c r="N39" s="35"/>
      <c r="O39" s="35"/>
      <c r="P39" s="35"/>
      <c r="Q39" s="35"/>
      <c r="R39" s="35"/>
      <c r="S39" s="35" t="s">
        <v>75</v>
      </c>
      <c r="T39" s="35" t="s">
        <v>76</v>
      </c>
    </row>
    <row r="40" spans="1:20" ht="45" x14ac:dyDescent="0.3">
      <c r="A40" s="26">
        <v>3.2016000000000031</v>
      </c>
      <c r="B40" s="36" t="s">
        <v>219</v>
      </c>
      <c r="C40" s="35" t="s">
        <v>170</v>
      </c>
      <c r="D40" s="36" t="s">
        <v>47</v>
      </c>
      <c r="E40" s="23" t="s">
        <v>220</v>
      </c>
      <c r="F40" s="23"/>
      <c r="G40" s="103" t="e">
        <f>#REF!</f>
        <v>#REF!</v>
      </c>
      <c r="H40" s="176" t="e">
        <f>#REF!</f>
        <v>#REF!</v>
      </c>
      <c r="I40" s="35"/>
      <c r="J40" s="35"/>
      <c r="K40" s="35"/>
      <c r="L40" s="35"/>
      <c r="M40" s="127"/>
      <c r="N40" s="35"/>
      <c r="O40" s="35"/>
      <c r="P40" s="35"/>
      <c r="Q40" s="35"/>
      <c r="R40" s="35"/>
      <c r="S40" s="35" t="s">
        <v>75</v>
      </c>
      <c r="T40" s="35" t="s">
        <v>76</v>
      </c>
    </row>
    <row r="41" spans="1:20" ht="21" x14ac:dyDescent="0.3">
      <c r="A41" s="26">
        <v>3.2017000000000033</v>
      </c>
      <c r="B41" s="36" t="s">
        <v>221</v>
      </c>
      <c r="C41" s="35" t="s">
        <v>170</v>
      </c>
      <c r="D41" s="36" t="s">
        <v>47</v>
      </c>
      <c r="E41" s="23" t="s">
        <v>206</v>
      </c>
      <c r="F41" s="23"/>
      <c r="G41" s="35" t="e">
        <f>#REF!</f>
        <v>#REF!</v>
      </c>
      <c r="H41" s="96" t="e">
        <f>#REF!</f>
        <v>#REF!</v>
      </c>
      <c r="I41" s="35"/>
      <c r="J41" s="35"/>
      <c r="K41" s="35"/>
      <c r="L41" s="35" t="s">
        <v>50</v>
      </c>
      <c r="M41" s="127">
        <v>24</v>
      </c>
      <c r="N41" s="35"/>
      <c r="O41" s="35"/>
      <c r="P41" s="35"/>
      <c r="Q41" s="35"/>
      <c r="R41" s="35"/>
      <c r="S41" s="35"/>
      <c r="T41" s="35" t="s">
        <v>76</v>
      </c>
    </row>
    <row r="42" spans="1:20" ht="45" x14ac:dyDescent="0.3">
      <c r="A42" s="26">
        <v>3.2018000000000035</v>
      </c>
      <c r="B42" s="36" t="s">
        <v>222</v>
      </c>
      <c r="C42" s="35" t="s">
        <v>170</v>
      </c>
      <c r="D42" s="36" t="s">
        <v>47</v>
      </c>
      <c r="E42" s="23" t="s">
        <v>181</v>
      </c>
      <c r="F42" s="23"/>
      <c r="G42" s="103" t="e">
        <f>#REF!</f>
        <v>#REF!</v>
      </c>
      <c r="H42" s="176" t="e">
        <f>#REF!</f>
        <v>#REF!</v>
      </c>
      <c r="I42" s="35"/>
      <c r="J42" s="35"/>
      <c r="K42" s="35"/>
      <c r="L42" s="35"/>
      <c r="M42" s="127"/>
      <c r="N42" s="35"/>
      <c r="O42" s="35"/>
      <c r="P42" s="35"/>
      <c r="Q42" s="35"/>
      <c r="R42" s="35"/>
      <c r="S42" s="35" t="s">
        <v>75</v>
      </c>
      <c r="T42" s="35" t="s">
        <v>76</v>
      </c>
    </row>
    <row r="43" spans="1:20" ht="45" x14ac:dyDescent="0.3">
      <c r="A43" s="26">
        <v>3.2019000000000037</v>
      </c>
      <c r="B43" s="36" t="s">
        <v>223</v>
      </c>
      <c r="C43" s="35" t="s">
        <v>170</v>
      </c>
      <c r="D43" s="36" t="s">
        <v>47</v>
      </c>
      <c r="E43" s="23" t="s">
        <v>224</v>
      </c>
      <c r="F43" s="23"/>
      <c r="G43" s="103" t="e">
        <f>#REF!</f>
        <v>#REF!</v>
      </c>
      <c r="H43" s="176" t="e">
        <f>#REF!</f>
        <v>#REF!</v>
      </c>
      <c r="I43" s="35"/>
      <c r="J43" s="35"/>
      <c r="K43" s="35"/>
      <c r="L43" s="35"/>
      <c r="M43" s="127"/>
      <c r="N43" s="35"/>
      <c r="O43" s="35"/>
      <c r="P43" s="35"/>
      <c r="Q43" s="35"/>
      <c r="R43" s="35"/>
      <c r="S43" s="35" t="s">
        <v>75</v>
      </c>
      <c r="T43" s="35" t="s">
        <v>76</v>
      </c>
    </row>
    <row r="44" spans="1:20" ht="45" x14ac:dyDescent="0.3">
      <c r="A44" s="113">
        <v>3.202000000000004</v>
      </c>
      <c r="B44" s="36" t="s">
        <v>225</v>
      </c>
      <c r="C44" s="35" t="s">
        <v>170</v>
      </c>
      <c r="D44" s="36" t="s">
        <v>47</v>
      </c>
      <c r="E44" s="23" t="s">
        <v>195</v>
      </c>
      <c r="F44" s="23"/>
      <c r="G44" s="103" t="e">
        <f>#REF!</f>
        <v>#REF!</v>
      </c>
      <c r="H44" s="176" t="e">
        <f>#REF!</f>
        <v>#REF!</v>
      </c>
      <c r="I44" s="35"/>
      <c r="J44" s="35"/>
      <c r="K44" s="35"/>
      <c r="L44" s="35"/>
      <c r="M44" s="127"/>
      <c r="N44" s="35"/>
      <c r="O44" s="35"/>
      <c r="P44" s="35"/>
      <c r="Q44" s="35"/>
      <c r="R44" s="35"/>
      <c r="S44" s="35" t="s">
        <v>75</v>
      </c>
      <c r="T44" s="35" t="s">
        <v>76</v>
      </c>
    </row>
    <row r="45" spans="1:20" ht="49.2" customHeight="1" x14ac:dyDescent="0.3">
      <c r="A45" s="98"/>
      <c r="B45" s="98"/>
      <c r="C45" s="98"/>
      <c r="D45" s="98" t="s">
        <v>107</v>
      </c>
      <c r="E45" s="98"/>
      <c r="F45" s="37" t="s">
        <v>108</v>
      </c>
      <c r="G45" s="98" t="e">
        <f>H46</f>
        <v>#REF!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</row>
    <row r="46" spans="1:20" ht="60" customHeight="1" x14ac:dyDescent="0.3">
      <c r="A46" s="39">
        <v>3.2047000000000097</v>
      </c>
      <c r="B46" s="39" t="s">
        <v>226</v>
      </c>
      <c r="C46" s="38" t="s">
        <v>170</v>
      </c>
      <c r="D46" s="39" t="s">
        <v>47</v>
      </c>
      <c r="E46" s="33" t="s">
        <v>198</v>
      </c>
      <c r="F46" s="33"/>
      <c r="G46" s="38" t="e">
        <f>#REF!</f>
        <v>#REF!</v>
      </c>
      <c r="H46" s="46" t="e">
        <f>#REF!</f>
        <v>#REF!</v>
      </c>
      <c r="I46" s="38"/>
      <c r="J46" s="38"/>
      <c r="K46" s="38"/>
      <c r="L46" s="38" t="s">
        <v>50</v>
      </c>
      <c r="M46" s="133"/>
      <c r="N46" s="38"/>
      <c r="O46" s="38"/>
      <c r="P46" s="38"/>
      <c r="Q46" s="38"/>
      <c r="R46" s="38"/>
      <c r="S46" s="38"/>
      <c r="T46" s="46" t="s">
        <v>111</v>
      </c>
    </row>
    <row r="47" spans="1:20" ht="48.6" customHeight="1" x14ac:dyDescent="0.3">
      <c r="A47" s="115"/>
      <c r="B47" s="115"/>
      <c r="C47" s="115"/>
      <c r="D47" s="98" t="s">
        <v>107</v>
      </c>
      <c r="E47" s="115"/>
      <c r="F47" s="37" t="s">
        <v>158</v>
      </c>
      <c r="G47" s="115" t="e">
        <f>SUM(H48:H57)</f>
        <v>#REF!</v>
      </c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</row>
    <row r="48" spans="1:20" ht="21" x14ac:dyDescent="0.3">
      <c r="A48" s="39">
        <v>3.205800000000012</v>
      </c>
      <c r="B48" s="39" t="s">
        <v>227</v>
      </c>
      <c r="C48" s="38" t="s">
        <v>170</v>
      </c>
      <c r="D48" s="39" t="s">
        <v>47</v>
      </c>
      <c r="E48" s="33" t="s">
        <v>198</v>
      </c>
      <c r="F48" s="33"/>
      <c r="G48" s="38" t="e">
        <f>#REF!</f>
        <v>#REF!</v>
      </c>
      <c r="H48" s="46" t="e">
        <f>#REF!</f>
        <v>#REF!</v>
      </c>
      <c r="I48" s="38"/>
      <c r="J48" s="38"/>
      <c r="K48" s="38"/>
      <c r="L48" s="38" t="s">
        <v>50</v>
      </c>
      <c r="M48" s="133">
        <v>4</v>
      </c>
      <c r="N48" s="38"/>
      <c r="O48" s="38"/>
      <c r="P48" s="38"/>
      <c r="Q48" s="38"/>
      <c r="R48" s="38"/>
      <c r="S48" s="38"/>
      <c r="T48" s="46" t="s">
        <v>200</v>
      </c>
    </row>
    <row r="49" spans="1:20" ht="28.95" customHeight="1" x14ac:dyDescent="0.3">
      <c r="A49" s="19">
        <v>3.2059000000000122</v>
      </c>
      <c r="B49" s="19" t="s">
        <v>228</v>
      </c>
      <c r="C49" s="23" t="s">
        <v>170</v>
      </c>
      <c r="D49" s="36" t="s">
        <v>47</v>
      </c>
      <c r="E49" s="23" t="s">
        <v>210</v>
      </c>
      <c r="F49" s="23"/>
      <c r="G49" s="23" t="e">
        <f>#REF!</f>
        <v>#REF!</v>
      </c>
      <c r="H49" s="67" t="e">
        <f>#REF!</f>
        <v>#REF!</v>
      </c>
      <c r="I49" s="23"/>
      <c r="J49" s="23"/>
      <c r="K49" s="23"/>
      <c r="L49" s="23" t="s">
        <v>50</v>
      </c>
      <c r="M49" s="126">
        <v>28</v>
      </c>
      <c r="N49" s="23"/>
      <c r="O49" s="23"/>
      <c r="P49" s="23"/>
      <c r="Q49" s="23"/>
      <c r="R49" s="23"/>
      <c r="S49" s="23"/>
      <c r="T49" s="67" t="s">
        <v>200</v>
      </c>
    </row>
    <row r="50" spans="1:20" ht="28.95" customHeight="1" x14ac:dyDescent="0.3">
      <c r="A50" s="19">
        <v>3.2060000000000124</v>
      </c>
      <c r="B50" s="19" t="s">
        <v>229</v>
      </c>
      <c r="C50" s="23" t="s">
        <v>170</v>
      </c>
      <c r="D50" s="36" t="s">
        <v>47</v>
      </c>
      <c r="E50" s="23" t="s">
        <v>206</v>
      </c>
      <c r="F50" s="23"/>
      <c r="G50" s="23" t="e">
        <f>#REF!</f>
        <v>#REF!</v>
      </c>
      <c r="H50" s="67" t="e">
        <f>#REF!</f>
        <v>#REF!</v>
      </c>
      <c r="I50" s="23"/>
      <c r="J50" s="23"/>
      <c r="K50" s="23"/>
      <c r="L50" s="23" t="s">
        <v>50</v>
      </c>
      <c r="M50" s="126">
        <v>28</v>
      </c>
      <c r="N50" s="23"/>
      <c r="O50" s="23"/>
      <c r="P50" s="23"/>
      <c r="Q50" s="23"/>
      <c r="R50" s="23"/>
      <c r="S50" s="23"/>
      <c r="T50" s="67" t="s">
        <v>200</v>
      </c>
    </row>
    <row r="51" spans="1:20" ht="28.95" customHeight="1" x14ac:dyDescent="0.3">
      <c r="A51" s="95">
        <v>3.2061000000000126</v>
      </c>
      <c r="B51" s="19" t="s">
        <v>230</v>
      </c>
      <c r="C51" s="23" t="s">
        <v>170</v>
      </c>
      <c r="D51" s="36" t="s">
        <v>47</v>
      </c>
      <c r="E51" s="23" t="s">
        <v>214</v>
      </c>
      <c r="F51" s="23"/>
      <c r="G51" s="23" t="e">
        <f>#REF!</f>
        <v>#REF!</v>
      </c>
      <c r="H51" s="67" t="e">
        <f>#REF!</f>
        <v>#REF!</v>
      </c>
      <c r="I51" s="23"/>
      <c r="J51" s="23"/>
      <c r="K51" s="23"/>
      <c r="L51" s="23" t="s">
        <v>50</v>
      </c>
      <c r="M51" s="126">
        <v>29</v>
      </c>
      <c r="N51" s="23"/>
      <c r="O51" s="23"/>
      <c r="P51" s="23"/>
      <c r="Q51" s="23"/>
      <c r="R51" s="23"/>
      <c r="S51" s="23"/>
      <c r="T51" s="67" t="s">
        <v>200</v>
      </c>
    </row>
    <row r="52" spans="1:20" ht="28.95" customHeight="1" x14ac:dyDescent="0.3">
      <c r="A52" s="19">
        <v>3.2062000000000128</v>
      </c>
      <c r="B52" s="19" t="s">
        <v>231</v>
      </c>
      <c r="C52" s="23" t="s">
        <v>170</v>
      </c>
      <c r="D52" s="36" t="s">
        <v>47</v>
      </c>
      <c r="E52" s="23" t="s">
        <v>172</v>
      </c>
      <c r="F52" s="23"/>
      <c r="G52" s="23" t="e">
        <f>#REF!</f>
        <v>#REF!</v>
      </c>
      <c r="H52" s="67" t="e">
        <f>#REF!</f>
        <v>#REF!</v>
      </c>
      <c r="I52" s="23"/>
      <c r="J52" s="23"/>
      <c r="K52" s="23"/>
      <c r="L52" s="23" t="s">
        <v>50</v>
      </c>
      <c r="M52" s="126">
        <v>30</v>
      </c>
      <c r="N52" s="23"/>
      <c r="O52" s="23"/>
      <c r="P52" s="23"/>
      <c r="Q52" s="23"/>
      <c r="R52" s="23"/>
      <c r="S52" s="23"/>
      <c r="T52" s="67" t="s">
        <v>200</v>
      </c>
    </row>
    <row r="53" spans="1:20" ht="28.95" customHeight="1" x14ac:dyDescent="0.3">
      <c r="A53" s="19">
        <v>3.206300000000013</v>
      </c>
      <c r="B53" s="19" t="s">
        <v>232</v>
      </c>
      <c r="C53" s="23" t="s">
        <v>170</v>
      </c>
      <c r="D53" s="36" t="s">
        <v>47</v>
      </c>
      <c r="E53" s="23" t="s">
        <v>208</v>
      </c>
      <c r="F53" s="23"/>
      <c r="G53" s="23" t="e">
        <f>#REF!</f>
        <v>#REF!</v>
      </c>
      <c r="H53" s="67" t="e">
        <f>#REF!</f>
        <v>#REF!</v>
      </c>
      <c r="I53" s="23"/>
      <c r="J53" s="23"/>
      <c r="K53" s="23"/>
      <c r="L53" s="23" t="s">
        <v>50</v>
      </c>
      <c r="M53" s="126">
        <v>30</v>
      </c>
      <c r="N53" s="23"/>
      <c r="O53" s="23"/>
      <c r="P53" s="23"/>
      <c r="Q53" s="23"/>
      <c r="R53" s="23"/>
      <c r="S53" s="23"/>
      <c r="T53" s="67" t="s">
        <v>200</v>
      </c>
    </row>
    <row r="54" spans="1:20" ht="28.95" customHeight="1" x14ac:dyDescent="0.3">
      <c r="A54" s="19">
        <v>3.2064000000000132</v>
      </c>
      <c r="B54" s="19" t="s">
        <v>233</v>
      </c>
      <c r="C54" s="23" t="s">
        <v>170</v>
      </c>
      <c r="D54" s="36" t="s">
        <v>47</v>
      </c>
      <c r="E54" s="23" t="s">
        <v>234</v>
      </c>
      <c r="F54" s="23"/>
      <c r="G54" s="23" t="e">
        <f>#REF!</f>
        <v>#REF!</v>
      </c>
      <c r="H54" s="67" t="e">
        <f>#REF!</f>
        <v>#REF!</v>
      </c>
      <c r="I54" s="23"/>
      <c r="J54" s="23"/>
      <c r="K54" s="23"/>
      <c r="L54" s="23" t="s">
        <v>50</v>
      </c>
      <c r="M54" s="126">
        <v>29</v>
      </c>
      <c r="N54" s="23"/>
      <c r="O54" s="23"/>
      <c r="P54" s="23"/>
      <c r="Q54" s="23"/>
      <c r="R54" s="23"/>
      <c r="S54" s="23"/>
      <c r="T54" s="67" t="s">
        <v>200</v>
      </c>
    </row>
    <row r="55" spans="1:20" ht="28.95" customHeight="1" x14ac:dyDescent="0.3">
      <c r="A55" s="19">
        <v>3.2065000000000135</v>
      </c>
      <c r="B55" s="19" t="s">
        <v>235</v>
      </c>
      <c r="C55" s="23" t="s">
        <v>170</v>
      </c>
      <c r="D55" s="36" t="s">
        <v>47</v>
      </c>
      <c r="E55" s="23" t="s">
        <v>181</v>
      </c>
      <c r="F55" s="23"/>
      <c r="G55" s="23" t="e">
        <f>#REF!</f>
        <v>#REF!</v>
      </c>
      <c r="H55" s="67" t="e">
        <f>#REF!</f>
        <v>#REF!</v>
      </c>
      <c r="I55" s="23"/>
      <c r="J55" s="23"/>
      <c r="K55" s="23"/>
      <c r="L55" s="23" t="s">
        <v>50</v>
      </c>
      <c r="M55" s="126">
        <v>31</v>
      </c>
      <c r="N55" s="23"/>
      <c r="O55" s="23"/>
      <c r="P55" s="23"/>
      <c r="Q55" s="23"/>
      <c r="R55" s="23"/>
      <c r="S55" s="23"/>
      <c r="T55" s="67" t="s">
        <v>200</v>
      </c>
    </row>
    <row r="56" spans="1:20" ht="28.95" customHeight="1" x14ac:dyDescent="0.3">
      <c r="A56" s="19">
        <v>3.2066000000000137</v>
      </c>
      <c r="B56" s="19" t="s">
        <v>236</v>
      </c>
      <c r="C56" s="23" t="s">
        <v>170</v>
      </c>
      <c r="D56" s="36" t="s">
        <v>47</v>
      </c>
      <c r="E56" s="23" t="s">
        <v>224</v>
      </c>
      <c r="F56" s="23"/>
      <c r="G56" s="23" t="e">
        <f>#REF!</f>
        <v>#REF!</v>
      </c>
      <c r="H56" s="67" t="e">
        <f>#REF!</f>
        <v>#REF!</v>
      </c>
      <c r="I56" s="23"/>
      <c r="J56" s="23"/>
      <c r="K56" s="23"/>
      <c r="L56" s="23" t="s">
        <v>50</v>
      </c>
      <c r="M56" s="126">
        <v>31</v>
      </c>
      <c r="N56" s="23"/>
      <c r="O56" s="23"/>
      <c r="P56" s="23"/>
      <c r="Q56" s="23"/>
      <c r="R56" s="23"/>
      <c r="S56" s="23"/>
      <c r="T56" s="67" t="s">
        <v>200</v>
      </c>
    </row>
    <row r="57" spans="1:20" ht="28.95" customHeight="1" x14ac:dyDescent="0.3">
      <c r="A57" s="19">
        <v>3.2067000000000139</v>
      </c>
      <c r="B57" s="19" t="s">
        <v>237</v>
      </c>
      <c r="C57" s="23" t="s">
        <v>170</v>
      </c>
      <c r="D57" s="36" t="s">
        <v>47</v>
      </c>
      <c r="E57" s="23" t="s">
        <v>195</v>
      </c>
      <c r="F57" s="23"/>
      <c r="G57" s="23" t="e">
        <f>#REF!</f>
        <v>#REF!</v>
      </c>
      <c r="H57" s="67" t="e">
        <f>#REF!</f>
        <v>#REF!</v>
      </c>
      <c r="I57" s="23"/>
      <c r="J57" s="23"/>
      <c r="K57" s="23"/>
      <c r="L57" s="23" t="s">
        <v>50</v>
      </c>
      <c r="M57" s="126">
        <v>3</v>
      </c>
      <c r="N57" s="23"/>
      <c r="O57" s="23"/>
      <c r="P57" s="23"/>
      <c r="Q57" s="23"/>
      <c r="R57" s="23"/>
      <c r="S57" s="23"/>
      <c r="T57" s="67" t="s">
        <v>200</v>
      </c>
    </row>
    <row r="58" spans="1:20" ht="28.95" customHeight="1" x14ac:dyDescent="0.3">
      <c r="A58" s="98"/>
      <c r="B58" s="98"/>
      <c r="C58" s="98"/>
      <c r="D58" s="98" t="s">
        <v>107</v>
      </c>
      <c r="E58" s="98"/>
      <c r="F58" s="37" t="s">
        <v>114</v>
      </c>
      <c r="G58" s="98" t="e">
        <f>SUM(H59:H64)</f>
        <v>#REF!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1:20" ht="21" x14ac:dyDescent="0.3">
      <c r="A59" s="94">
        <v>3.207700000000016</v>
      </c>
      <c r="B59" s="39" t="s">
        <v>238</v>
      </c>
      <c r="C59" s="38" t="s">
        <v>170</v>
      </c>
      <c r="D59" s="39" t="s">
        <v>47</v>
      </c>
      <c r="E59" s="33" t="s">
        <v>198</v>
      </c>
      <c r="F59" s="33"/>
      <c r="G59" s="38" t="e">
        <f>#REF!</f>
        <v>#REF!</v>
      </c>
      <c r="H59" s="46" t="e">
        <f>#REF!</f>
        <v>#REF!</v>
      </c>
      <c r="I59" s="38"/>
      <c r="J59" s="38"/>
      <c r="K59" s="38"/>
      <c r="L59" s="38" t="s">
        <v>50</v>
      </c>
      <c r="M59" s="133">
        <v>36</v>
      </c>
      <c r="N59" s="38"/>
      <c r="O59" s="38"/>
      <c r="P59" s="38"/>
      <c r="Q59" s="38"/>
      <c r="R59" s="38"/>
      <c r="S59" s="38"/>
      <c r="T59" s="46" t="s">
        <v>200</v>
      </c>
    </row>
    <row r="60" spans="1:20" ht="45" x14ac:dyDescent="0.3">
      <c r="A60" s="95">
        <v>3.2078000000000162</v>
      </c>
      <c r="B60" s="19" t="s">
        <v>239</v>
      </c>
      <c r="C60" s="23" t="s">
        <v>170</v>
      </c>
      <c r="D60" s="36" t="s">
        <v>47</v>
      </c>
      <c r="E60" s="23" t="s">
        <v>212</v>
      </c>
      <c r="F60" s="23"/>
      <c r="G60" s="102" t="e">
        <f>#REF!</f>
        <v>#REF!</v>
      </c>
      <c r="H60" s="176" t="e">
        <f>#REF!</f>
        <v>#REF!</v>
      </c>
      <c r="I60" s="23"/>
      <c r="J60" s="23"/>
      <c r="K60" s="23"/>
      <c r="L60" s="23" t="s">
        <v>50</v>
      </c>
      <c r="M60" s="126"/>
      <c r="N60" s="23"/>
      <c r="O60" s="23"/>
      <c r="P60" s="23"/>
      <c r="Q60" s="23"/>
      <c r="R60" s="23"/>
      <c r="S60" s="25" t="s">
        <v>75</v>
      </c>
      <c r="T60" s="67" t="s">
        <v>200</v>
      </c>
    </row>
    <row r="61" spans="1:20" ht="39" customHeight="1" x14ac:dyDescent="0.3">
      <c r="A61" s="95">
        <v>3.2079000000000164</v>
      </c>
      <c r="B61" s="19" t="s">
        <v>240</v>
      </c>
      <c r="C61" s="23" t="s">
        <v>170</v>
      </c>
      <c r="D61" s="36" t="s">
        <v>47</v>
      </c>
      <c r="E61" s="23" t="s">
        <v>214</v>
      </c>
      <c r="F61" s="23"/>
      <c r="G61" s="23" t="e">
        <f>#REF!</f>
        <v>#REF!</v>
      </c>
      <c r="H61" s="96" t="e">
        <f>#REF!</f>
        <v>#REF!</v>
      </c>
      <c r="I61" s="23"/>
      <c r="J61" s="23"/>
      <c r="K61" s="23"/>
      <c r="L61" s="23" t="s">
        <v>50</v>
      </c>
      <c r="M61" s="126">
        <v>36</v>
      </c>
      <c r="N61" s="23"/>
      <c r="O61" s="23"/>
      <c r="P61" s="23"/>
      <c r="Q61" s="23"/>
      <c r="R61" s="23"/>
      <c r="S61" s="23"/>
      <c r="T61" s="67" t="s">
        <v>200</v>
      </c>
    </row>
    <row r="62" spans="1:20" ht="45" x14ac:dyDescent="0.3">
      <c r="A62" s="95">
        <v>3.2080000000000166</v>
      </c>
      <c r="B62" s="19" t="s">
        <v>241</v>
      </c>
      <c r="C62" s="23" t="s">
        <v>170</v>
      </c>
      <c r="D62" s="36" t="s">
        <v>47</v>
      </c>
      <c r="E62" s="23" t="s">
        <v>217</v>
      </c>
      <c r="F62" s="23"/>
      <c r="G62" s="102" t="e">
        <f>#REF!</f>
        <v>#REF!</v>
      </c>
      <c r="H62" s="176" t="e">
        <f>#REF!</f>
        <v>#REF!</v>
      </c>
      <c r="I62" s="23"/>
      <c r="J62" s="23"/>
      <c r="K62" s="23"/>
      <c r="L62" s="23"/>
      <c r="M62" s="130"/>
      <c r="N62" s="23"/>
      <c r="O62" s="23"/>
      <c r="P62" s="23"/>
      <c r="Q62" s="23"/>
      <c r="R62" s="23"/>
      <c r="S62" s="25" t="s">
        <v>75</v>
      </c>
      <c r="T62" s="67" t="s">
        <v>200</v>
      </c>
    </row>
    <row r="63" spans="1:20" ht="43.5" customHeight="1" x14ac:dyDescent="0.3">
      <c r="A63" s="95">
        <v>3.2081000000000168</v>
      </c>
      <c r="B63" s="19" t="s">
        <v>242</v>
      </c>
      <c r="C63" s="23" t="s">
        <v>170</v>
      </c>
      <c r="D63" s="36" t="s">
        <v>47</v>
      </c>
      <c r="E63" s="23" t="s">
        <v>206</v>
      </c>
      <c r="F63" s="23"/>
      <c r="G63" s="23" t="e">
        <f>#REF!</f>
        <v>#REF!</v>
      </c>
      <c r="H63" s="96" t="e">
        <f>#REF!</f>
        <v>#REF!</v>
      </c>
      <c r="I63" s="23"/>
      <c r="J63" s="23"/>
      <c r="K63" s="23"/>
      <c r="L63" s="23" t="s">
        <v>50</v>
      </c>
      <c r="M63" s="126">
        <v>36</v>
      </c>
      <c r="N63" s="23"/>
      <c r="O63" s="23"/>
      <c r="P63" s="23"/>
      <c r="Q63" s="23"/>
      <c r="R63" s="23"/>
      <c r="S63" s="23"/>
      <c r="T63" s="67" t="s">
        <v>200</v>
      </c>
    </row>
    <row r="64" spans="1:20" ht="45" x14ac:dyDescent="0.3">
      <c r="A64" s="95">
        <v>3.208200000000017</v>
      </c>
      <c r="B64" s="19" t="s">
        <v>243</v>
      </c>
      <c r="C64" s="23" t="s">
        <v>170</v>
      </c>
      <c r="D64" s="36" t="s">
        <v>47</v>
      </c>
      <c r="E64" s="23" t="s">
        <v>181</v>
      </c>
      <c r="F64" s="23"/>
      <c r="G64" s="102" t="e">
        <f>#REF!</f>
        <v>#REF!</v>
      </c>
      <c r="H64" s="176" t="e">
        <f>#REF!</f>
        <v>#REF!</v>
      </c>
      <c r="I64" s="23"/>
      <c r="J64" s="23"/>
      <c r="K64" s="23"/>
      <c r="L64" s="23"/>
      <c r="M64" s="135"/>
      <c r="N64" s="23"/>
      <c r="O64" s="23"/>
      <c r="P64" s="23"/>
      <c r="Q64" s="23"/>
      <c r="R64" s="23"/>
      <c r="S64" s="23" t="s">
        <v>75</v>
      </c>
      <c r="T64" s="67" t="s">
        <v>200</v>
      </c>
    </row>
    <row r="65" spans="1:20" ht="31.2" x14ac:dyDescent="0.3">
      <c r="A65" s="13">
        <v>5</v>
      </c>
      <c r="B65" s="13"/>
      <c r="C65" s="99"/>
      <c r="D65" s="117"/>
      <c r="E65" s="117"/>
      <c r="F65" s="12" t="s">
        <v>123</v>
      </c>
      <c r="G65" s="163" t="e">
        <f>SUM(H66:H67)</f>
        <v>#REF!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</row>
    <row r="66" spans="1:20" ht="45" x14ac:dyDescent="0.3">
      <c r="A66" s="45">
        <v>5.0399999999999991</v>
      </c>
      <c r="B66" s="29" t="s">
        <v>244</v>
      </c>
      <c r="C66" s="44" t="s">
        <v>170</v>
      </c>
      <c r="D66" s="45" t="s">
        <v>47</v>
      </c>
      <c r="E66" s="44" t="s">
        <v>172</v>
      </c>
      <c r="F66" s="44"/>
      <c r="G66" s="44" t="s">
        <v>245</v>
      </c>
      <c r="H66" s="70" t="e">
        <f>#REF!</f>
        <v>#REF!</v>
      </c>
      <c r="I66" s="44"/>
      <c r="J66" s="44"/>
      <c r="K66" s="44"/>
      <c r="L66" s="44" t="s">
        <v>50</v>
      </c>
      <c r="M66" s="138">
        <v>40</v>
      </c>
      <c r="N66" s="44"/>
      <c r="O66" s="44"/>
      <c r="P66" s="44"/>
      <c r="Q66" s="44"/>
      <c r="R66" s="44"/>
      <c r="S66" s="44"/>
      <c r="T66" s="70" t="s">
        <v>76</v>
      </c>
    </row>
    <row r="67" spans="1:20" ht="30" x14ac:dyDescent="0.3">
      <c r="A67" s="45">
        <v>5.0899999999999981</v>
      </c>
      <c r="B67" s="29" t="s">
        <v>246</v>
      </c>
      <c r="C67" s="44" t="s">
        <v>170</v>
      </c>
      <c r="D67" s="45" t="s">
        <v>47</v>
      </c>
      <c r="E67" s="44" t="s">
        <v>181</v>
      </c>
      <c r="F67" s="44"/>
      <c r="G67" s="44" t="s">
        <v>247</v>
      </c>
      <c r="H67" s="70" t="e">
        <f>#REF!</f>
        <v>#REF!</v>
      </c>
      <c r="I67" s="44"/>
      <c r="J67" s="44"/>
      <c r="K67" s="44"/>
      <c r="L67" s="44" t="s">
        <v>50</v>
      </c>
      <c r="M67" s="138">
        <v>42</v>
      </c>
      <c r="N67" s="44"/>
      <c r="O67" s="44"/>
      <c r="P67" s="44"/>
      <c r="Q67" s="44"/>
      <c r="R67" s="44"/>
      <c r="S67" s="44"/>
      <c r="T67" s="70" t="s">
        <v>76</v>
      </c>
    </row>
    <row r="68" spans="1:20" ht="43.95" customHeight="1" x14ac:dyDescent="0.3">
      <c r="A68" s="13">
        <v>8</v>
      </c>
      <c r="B68" s="42"/>
      <c r="C68" s="68"/>
      <c r="D68" s="116"/>
      <c r="E68" s="116"/>
      <c r="F68" s="61" t="s">
        <v>127</v>
      </c>
      <c r="G68" s="163" t="e">
        <f>SUM(H69:H70)</f>
        <v>#REF!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</row>
    <row r="69" spans="1:20" ht="30" x14ac:dyDescent="0.3">
      <c r="A69" s="29">
        <v>8.01</v>
      </c>
      <c r="B69" s="29" t="s">
        <v>248</v>
      </c>
      <c r="C69" s="28" t="s">
        <v>170</v>
      </c>
      <c r="D69" s="45" t="s">
        <v>47</v>
      </c>
      <c r="E69" s="44" t="s">
        <v>206</v>
      </c>
      <c r="F69" s="44"/>
      <c r="G69" s="28" t="s">
        <v>249</v>
      </c>
      <c r="H69" s="49" t="e">
        <f>#REF!</f>
        <v>#REF!</v>
      </c>
      <c r="I69" s="28"/>
      <c r="J69" s="28"/>
      <c r="K69" s="28"/>
      <c r="L69" s="28"/>
      <c r="M69" s="142"/>
      <c r="N69" s="28"/>
      <c r="O69" s="28"/>
      <c r="P69" s="28"/>
      <c r="Q69" s="28"/>
      <c r="R69" s="28"/>
      <c r="S69" s="107">
        <v>21000000</v>
      </c>
      <c r="T69" s="71" t="s">
        <v>51</v>
      </c>
    </row>
    <row r="70" spans="1:20" ht="45" x14ac:dyDescent="0.3">
      <c r="A70" s="19">
        <v>8.02</v>
      </c>
      <c r="B70" s="19" t="s">
        <v>250</v>
      </c>
      <c r="C70" s="23" t="s">
        <v>170</v>
      </c>
      <c r="D70" s="26" t="s">
        <v>47</v>
      </c>
      <c r="E70" s="23" t="s">
        <v>206</v>
      </c>
      <c r="F70" s="23"/>
      <c r="G70" s="23" t="s">
        <v>251</v>
      </c>
      <c r="H70" s="24" t="e">
        <f>#REF!</f>
        <v>#REF!</v>
      </c>
      <c r="I70" s="23"/>
      <c r="J70" s="23"/>
      <c r="K70" s="23"/>
      <c r="L70" s="23"/>
      <c r="M70" s="126"/>
      <c r="N70" s="23"/>
      <c r="O70" s="23"/>
      <c r="P70" s="23"/>
      <c r="Q70" s="23"/>
      <c r="R70" s="23"/>
      <c r="S70" s="108">
        <v>2000000</v>
      </c>
      <c r="T70" s="73" t="s">
        <v>51</v>
      </c>
    </row>
    <row r="71" spans="1:20" ht="37.200000000000003" customHeight="1" x14ac:dyDescent="0.3">
      <c r="A71" s="86"/>
      <c r="B71" s="57"/>
      <c r="C71" s="74"/>
      <c r="D71" s="57"/>
      <c r="E71" s="74"/>
      <c r="F71" s="74"/>
      <c r="G71" s="164" t="s">
        <v>252</v>
      </c>
      <c r="H71" s="101" t="e">
        <f>SUM(H4:H70)</f>
        <v>#REF!</v>
      </c>
      <c r="I71" s="74"/>
      <c r="J71" s="74"/>
      <c r="K71" s="74"/>
      <c r="L71" s="74"/>
      <c r="M71" s="147"/>
      <c r="N71" s="74"/>
      <c r="O71" s="74"/>
      <c r="P71" s="74"/>
      <c r="Q71" s="74"/>
      <c r="R71" s="74"/>
      <c r="S71" s="74"/>
      <c r="T71" s="74"/>
    </row>
  </sheetData>
  <autoFilter ref="A3:T71" xr:uid="{DE8261DD-C553-4D61-9703-47BC9B76DC54}"/>
  <mergeCells count="4">
    <mergeCell ref="A1:T1"/>
    <mergeCell ref="A2:E2"/>
    <mergeCell ref="M2:R2"/>
    <mergeCell ref="F2:L2"/>
  </mergeCells>
  <dataValidations count="2">
    <dataValidation type="list" allowBlank="1" showInputMessage="1" showErrorMessage="1" sqref="D6:D28 D69:D70 D66:D67 D59:D64 D48:D57 D46 D31:D44" xr:uid="{C1EE8584-D05D-4371-BB78-A848D67F539E}">
      <formula1>#REF!</formula1>
    </dataValidation>
    <dataValidation type="list" allowBlank="1" showInputMessage="1" showErrorMessage="1" sqref="E6:F28 C6:C28 E46:F46 E69:F70 E66:F67 E59:F64 E31:F44 E48:F57" xr:uid="{B0FFA9B0-D50D-4509-8098-2F4B94D12482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3E14-73BD-4F2E-94E2-C30DEA0FA805}">
  <sheetPr codeName="Hoja5"/>
  <dimension ref="A1:T45"/>
  <sheetViews>
    <sheetView topLeftCell="A22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3" width="33" customWidth="1"/>
    <col min="4" max="4" width="29.88671875" customWidth="1"/>
    <col min="5" max="6" width="33" customWidth="1"/>
    <col min="7" max="7" width="60.6640625" customWidth="1"/>
    <col min="8" max="20" width="33" customWidth="1"/>
  </cols>
  <sheetData>
    <row r="1" spans="1:20" ht="24.6" x14ac:dyDescent="0.3">
      <c r="A1" s="272" t="s">
        <v>253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0" ht="15.6" x14ac:dyDescent="0.3">
      <c r="A2" s="273" t="s">
        <v>19</v>
      </c>
      <c r="B2" s="273"/>
      <c r="C2" s="273"/>
      <c r="D2" s="273"/>
      <c r="E2" s="274"/>
      <c r="F2" s="275" t="s">
        <v>20</v>
      </c>
      <c r="G2" s="276"/>
      <c r="H2" s="276"/>
      <c r="I2" s="276"/>
      <c r="J2" s="276"/>
      <c r="K2" s="276"/>
      <c r="L2" s="277"/>
      <c r="M2" s="278" t="s">
        <v>21</v>
      </c>
      <c r="N2" s="279"/>
      <c r="O2" s="279"/>
      <c r="P2" s="279"/>
      <c r="Q2" s="279"/>
      <c r="R2" s="279"/>
      <c r="S2" s="184"/>
      <c r="T2" s="97"/>
    </row>
    <row r="3" spans="1:20" ht="31.2" x14ac:dyDescent="0.3">
      <c r="A3" s="10" t="s">
        <v>22</v>
      </c>
      <c r="B3" s="9" t="s">
        <v>23</v>
      </c>
      <c r="C3" s="10" t="s">
        <v>24</v>
      </c>
      <c r="D3" s="10" t="s">
        <v>25</v>
      </c>
      <c r="E3" s="10" t="s">
        <v>9</v>
      </c>
      <c r="F3" s="10" t="s">
        <v>8</v>
      </c>
      <c r="G3" s="10" t="s">
        <v>26</v>
      </c>
      <c r="H3" s="10" t="s">
        <v>27</v>
      </c>
      <c r="I3" s="10" t="s">
        <v>28</v>
      </c>
      <c r="J3" s="11" t="s">
        <v>29</v>
      </c>
      <c r="K3" s="11" t="s">
        <v>30</v>
      </c>
      <c r="L3" s="10" t="s">
        <v>31</v>
      </c>
      <c r="M3" s="121" t="s">
        <v>32</v>
      </c>
      <c r="N3" s="60" t="s">
        <v>33</v>
      </c>
      <c r="O3" s="60" t="s">
        <v>34</v>
      </c>
      <c r="P3" s="10" t="s">
        <v>35</v>
      </c>
      <c r="Q3" s="10" t="s">
        <v>36</v>
      </c>
      <c r="R3" s="10" t="s">
        <v>37</v>
      </c>
      <c r="S3" s="11" t="s">
        <v>12</v>
      </c>
      <c r="T3" s="60" t="s">
        <v>38</v>
      </c>
    </row>
    <row r="4" spans="1:20" ht="57.75" customHeight="1" x14ac:dyDescent="0.3">
      <c r="A4" s="15">
        <v>3.1</v>
      </c>
      <c r="B4" s="15"/>
      <c r="C4" s="14"/>
      <c r="D4" s="15"/>
      <c r="E4" s="14" t="s">
        <v>13</v>
      </c>
      <c r="F4" s="14" t="s">
        <v>39</v>
      </c>
      <c r="G4" s="62" t="e">
        <f>G5</f>
        <v>#REF!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1" x14ac:dyDescent="0.3">
      <c r="A5" s="78"/>
      <c r="B5" s="21"/>
      <c r="C5" s="20" t="s">
        <v>254</v>
      </c>
      <c r="D5" s="21"/>
      <c r="E5" s="20"/>
      <c r="F5" s="20"/>
      <c r="G5" s="20" t="e">
        <f>SUM(H6:H21)</f>
        <v>#REF!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67.2" customHeight="1" x14ac:dyDescent="0.3">
      <c r="A6" s="19">
        <v>3.1085000000000176</v>
      </c>
      <c r="B6" s="19" t="s">
        <v>255</v>
      </c>
      <c r="C6" s="23" t="s">
        <v>254</v>
      </c>
      <c r="D6" s="19" t="s">
        <v>47</v>
      </c>
      <c r="E6" s="23" t="s">
        <v>256</v>
      </c>
      <c r="F6" s="23"/>
      <c r="G6" s="23" t="e">
        <f>#REF!</f>
        <v>#REF!</v>
      </c>
      <c r="H6" s="64" t="e">
        <f>#REF!</f>
        <v>#REF!</v>
      </c>
      <c r="I6" s="23"/>
      <c r="J6" s="23"/>
      <c r="K6" s="23"/>
      <c r="L6" s="23" t="s">
        <v>50</v>
      </c>
      <c r="M6" s="126">
        <v>7</v>
      </c>
      <c r="N6" s="23"/>
      <c r="O6" s="23"/>
      <c r="P6" s="23"/>
      <c r="Q6" s="23"/>
      <c r="R6" s="23"/>
      <c r="S6" s="23" t="s">
        <v>257</v>
      </c>
      <c r="T6" s="64" t="s">
        <v>51</v>
      </c>
    </row>
    <row r="7" spans="1:20" ht="21" x14ac:dyDescent="0.3">
      <c r="A7" s="19">
        <v>3.1086000000000178</v>
      </c>
      <c r="B7" s="19" t="s">
        <v>258</v>
      </c>
      <c r="C7" s="23" t="s">
        <v>254</v>
      </c>
      <c r="D7" s="19" t="s">
        <v>47</v>
      </c>
      <c r="E7" s="23" t="s">
        <v>259</v>
      </c>
      <c r="F7" s="23"/>
      <c r="G7" s="23" t="e">
        <f>#REF!</f>
        <v>#REF!</v>
      </c>
      <c r="H7" s="64" t="e">
        <f>#REF!</f>
        <v>#REF!</v>
      </c>
      <c r="I7" s="23"/>
      <c r="J7" s="23"/>
      <c r="K7" s="23"/>
      <c r="L7" s="23" t="s">
        <v>50</v>
      </c>
      <c r="M7" s="126">
        <v>7</v>
      </c>
      <c r="N7" s="23"/>
      <c r="O7" s="23"/>
      <c r="P7" s="23"/>
      <c r="Q7" s="23"/>
      <c r="R7" s="23"/>
      <c r="S7" s="23"/>
      <c r="T7" s="64" t="s">
        <v>51</v>
      </c>
    </row>
    <row r="8" spans="1:20" ht="30" x14ac:dyDescent="0.3">
      <c r="A8" s="19">
        <v>3.108700000000018</v>
      </c>
      <c r="B8" s="19" t="s">
        <v>260</v>
      </c>
      <c r="C8" s="23" t="s">
        <v>254</v>
      </c>
      <c r="D8" s="19" t="s">
        <v>47</v>
      </c>
      <c r="E8" s="23" t="s">
        <v>259</v>
      </c>
      <c r="F8" s="23"/>
      <c r="G8" s="102" t="e">
        <f>#REF!</f>
        <v>#REF!</v>
      </c>
      <c r="H8" s="104" t="e">
        <f>#REF!</f>
        <v>#REF!</v>
      </c>
      <c r="I8" s="23"/>
      <c r="J8" s="23"/>
      <c r="K8" s="23"/>
      <c r="L8" s="23"/>
      <c r="M8" s="126"/>
      <c r="N8" s="23"/>
      <c r="O8" s="23"/>
      <c r="P8" s="23"/>
      <c r="Q8" s="23"/>
      <c r="R8" s="23"/>
      <c r="S8" s="23" t="s">
        <v>261</v>
      </c>
      <c r="T8" s="64" t="s">
        <v>51</v>
      </c>
    </row>
    <row r="9" spans="1:20" ht="45" x14ac:dyDescent="0.3">
      <c r="A9" s="19">
        <v>3.1088000000000182</v>
      </c>
      <c r="B9" s="19" t="s">
        <v>262</v>
      </c>
      <c r="C9" s="23" t="s">
        <v>254</v>
      </c>
      <c r="D9" s="19" t="s">
        <v>47</v>
      </c>
      <c r="E9" s="23" t="s">
        <v>259</v>
      </c>
      <c r="F9" s="23"/>
      <c r="G9" s="23" t="e">
        <f>#REF!</f>
        <v>#REF!</v>
      </c>
      <c r="H9" s="177" t="e">
        <f>#REF!</f>
        <v>#REF!</v>
      </c>
      <c r="I9" s="23"/>
      <c r="J9" s="23"/>
      <c r="K9" s="23"/>
      <c r="L9" s="23" t="s">
        <v>50</v>
      </c>
      <c r="M9" s="126">
        <v>8</v>
      </c>
      <c r="N9" s="23"/>
      <c r="O9" s="23"/>
      <c r="P9" s="23"/>
      <c r="Q9" s="23"/>
      <c r="R9" s="23"/>
      <c r="S9" s="23" t="s">
        <v>263</v>
      </c>
      <c r="T9" s="64" t="s">
        <v>51</v>
      </c>
    </row>
    <row r="10" spans="1:20" ht="21" x14ac:dyDescent="0.3">
      <c r="A10" s="19">
        <v>3.1089000000000184</v>
      </c>
      <c r="B10" s="19" t="s">
        <v>264</v>
      </c>
      <c r="C10" s="23" t="s">
        <v>254</v>
      </c>
      <c r="D10" s="19" t="s">
        <v>42</v>
      </c>
      <c r="E10" s="23" t="s">
        <v>259</v>
      </c>
      <c r="F10" s="23"/>
      <c r="G10" s="23" t="e">
        <f>#REF!</f>
        <v>#REF!</v>
      </c>
      <c r="H10" s="64" t="e">
        <f>#REF!</f>
        <v>#REF!</v>
      </c>
      <c r="I10" s="23"/>
      <c r="J10" s="23"/>
      <c r="K10" s="23"/>
      <c r="L10" s="23" t="s">
        <v>45</v>
      </c>
      <c r="M10" s="126"/>
      <c r="N10" s="23"/>
      <c r="O10" s="23"/>
      <c r="P10" s="23"/>
      <c r="Q10" s="23"/>
      <c r="R10" s="23"/>
      <c r="S10" s="23"/>
      <c r="T10" s="64" t="s">
        <v>42</v>
      </c>
    </row>
    <row r="11" spans="1:20" ht="21" x14ac:dyDescent="0.3">
      <c r="A11" s="19">
        <v>3.1090000000000186</v>
      </c>
      <c r="B11" s="19" t="s">
        <v>265</v>
      </c>
      <c r="C11" s="23" t="s">
        <v>254</v>
      </c>
      <c r="D11" s="19" t="s">
        <v>42</v>
      </c>
      <c r="E11" s="23" t="s">
        <v>259</v>
      </c>
      <c r="F11" s="23"/>
      <c r="G11" s="23" t="e">
        <f>#REF!</f>
        <v>#REF!</v>
      </c>
      <c r="H11" s="64" t="e">
        <f>#REF!</f>
        <v>#REF!</v>
      </c>
      <c r="I11" s="23"/>
      <c r="J11" s="23"/>
      <c r="K11" s="23"/>
      <c r="L11" s="23" t="s">
        <v>45</v>
      </c>
      <c r="M11" s="126"/>
      <c r="N11" s="23"/>
      <c r="O11" s="23"/>
      <c r="P11" s="23"/>
      <c r="Q11" s="23"/>
      <c r="R11" s="23"/>
      <c r="S11" s="23"/>
      <c r="T11" s="64" t="s">
        <v>42</v>
      </c>
    </row>
    <row r="12" spans="1:20" ht="21" x14ac:dyDescent="0.3">
      <c r="A12" s="19">
        <v>3.1091000000000188</v>
      </c>
      <c r="B12" s="19" t="s">
        <v>266</v>
      </c>
      <c r="C12" s="23" t="s">
        <v>254</v>
      </c>
      <c r="D12" s="19" t="s">
        <v>42</v>
      </c>
      <c r="E12" s="23" t="s">
        <v>259</v>
      </c>
      <c r="F12" s="23"/>
      <c r="G12" s="23" t="e">
        <f>#REF!</f>
        <v>#REF!</v>
      </c>
      <c r="H12" s="64" t="e">
        <f>#REF!</f>
        <v>#REF!</v>
      </c>
      <c r="I12" s="23"/>
      <c r="J12" s="23"/>
      <c r="K12" s="23"/>
      <c r="L12" s="23" t="s">
        <v>45</v>
      </c>
      <c r="M12" s="126"/>
      <c r="N12" s="23"/>
      <c r="O12" s="23"/>
      <c r="P12" s="23"/>
      <c r="Q12" s="23"/>
      <c r="R12" s="23"/>
      <c r="S12" s="23"/>
      <c r="T12" s="64" t="s">
        <v>42</v>
      </c>
    </row>
    <row r="13" spans="1:20" ht="21" x14ac:dyDescent="0.3">
      <c r="A13" s="19">
        <v>3.1092000000000191</v>
      </c>
      <c r="B13" s="19" t="s">
        <v>267</v>
      </c>
      <c r="C13" s="23" t="s">
        <v>254</v>
      </c>
      <c r="D13" s="19" t="s">
        <v>42</v>
      </c>
      <c r="E13" s="23" t="s">
        <v>259</v>
      </c>
      <c r="F13" s="23"/>
      <c r="G13" s="23" t="e">
        <f>#REF!</f>
        <v>#REF!</v>
      </c>
      <c r="H13" s="64" t="e">
        <f>#REF!</f>
        <v>#REF!</v>
      </c>
      <c r="I13" s="23"/>
      <c r="J13" s="23"/>
      <c r="K13" s="23"/>
      <c r="L13" s="23" t="s">
        <v>45</v>
      </c>
      <c r="M13" s="126"/>
      <c r="N13" s="23"/>
      <c r="O13" s="23"/>
      <c r="P13" s="23"/>
      <c r="Q13" s="23"/>
      <c r="R13" s="23"/>
      <c r="S13" s="23"/>
      <c r="T13" s="64" t="s">
        <v>42</v>
      </c>
    </row>
    <row r="14" spans="1:20" ht="21" x14ac:dyDescent="0.3">
      <c r="A14" s="19">
        <v>3.1093000000000193</v>
      </c>
      <c r="B14" s="19" t="s">
        <v>268</v>
      </c>
      <c r="C14" s="23" t="s">
        <v>254</v>
      </c>
      <c r="D14" s="19" t="s">
        <v>42</v>
      </c>
      <c r="E14" s="23" t="s">
        <v>259</v>
      </c>
      <c r="F14" s="23"/>
      <c r="G14" s="23" t="e">
        <f>#REF!</f>
        <v>#REF!</v>
      </c>
      <c r="H14" s="64" t="e">
        <f>#REF!</f>
        <v>#REF!</v>
      </c>
      <c r="I14" s="23"/>
      <c r="J14" s="23"/>
      <c r="K14" s="23"/>
      <c r="L14" s="23" t="s">
        <v>45</v>
      </c>
      <c r="M14" s="126"/>
      <c r="N14" s="23"/>
      <c r="O14" s="23"/>
      <c r="P14" s="23"/>
      <c r="Q14" s="23"/>
      <c r="R14" s="23"/>
      <c r="S14" s="23"/>
      <c r="T14" s="64" t="s">
        <v>42</v>
      </c>
    </row>
    <row r="15" spans="1:20" ht="21" x14ac:dyDescent="0.3">
      <c r="A15" s="19">
        <v>3.1094000000000195</v>
      </c>
      <c r="B15" s="19" t="s">
        <v>269</v>
      </c>
      <c r="C15" s="23" t="s">
        <v>254</v>
      </c>
      <c r="D15" s="19" t="s">
        <v>42</v>
      </c>
      <c r="E15" s="23" t="s">
        <v>259</v>
      </c>
      <c r="F15" s="23"/>
      <c r="G15" s="23" t="e">
        <f>#REF!</f>
        <v>#REF!</v>
      </c>
      <c r="H15" s="64" t="e">
        <f>#REF!</f>
        <v>#REF!</v>
      </c>
      <c r="I15" s="23"/>
      <c r="J15" s="23"/>
      <c r="K15" s="23"/>
      <c r="L15" s="23" t="s">
        <v>45</v>
      </c>
      <c r="M15" s="126"/>
      <c r="N15" s="23"/>
      <c r="O15" s="23"/>
      <c r="P15" s="23"/>
      <c r="Q15" s="23"/>
      <c r="R15" s="23"/>
      <c r="S15" s="23"/>
      <c r="T15" s="64" t="s">
        <v>42</v>
      </c>
    </row>
    <row r="16" spans="1:20" ht="60" x14ac:dyDescent="0.3">
      <c r="A16" s="19">
        <v>3.1095000000000197</v>
      </c>
      <c r="B16" s="19" t="s">
        <v>270</v>
      </c>
      <c r="C16" s="23" t="s">
        <v>254</v>
      </c>
      <c r="D16" s="19" t="s">
        <v>47</v>
      </c>
      <c r="E16" s="23" t="s">
        <v>259</v>
      </c>
      <c r="F16" s="23"/>
      <c r="G16" s="23" t="e">
        <f>#REF!</f>
        <v>#REF!</v>
      </c>
      <c r="H16" s="64" t="e">
        <f>#REF!</f>
        <v>#REF!</v>
      </c>
      <c r="I16" s="23"/>
      <c r="J16" s="23"/>
      <c r="K16" s="23"/>
      <c r="L16" s="23" t="s">
        <v>50</v>
      </c>
      <c r="M16" s="126">
        <v>9</v>
      </c>
      <c r="N16" s="23"/>
      <c r="O16" s="23"/>
      <c r="P16" s="23"/>
      <c r="Q16" s="23"/>
      <c r="R16" s="23"/>
      <c r="S16" s="23" t="s">
        <v>271</v>
      </c>
      <c r="T16" s="64" t="s">
        <v>51</v>
      </c>
    </row>
    <row r="17" spans="1:20" ht="21" x14ac:dyDescent="0.3">
      <c r="A17" s="19">
        <v>3.1096000000000199</v>
      </c>
      <c r="B17" s="19" t="s">
        <v>272</v>
      </c>
      <c r="C17" s="23" t="s">
        <v>254</v>
      </c>
      <c r="D17" s="19" t="s">
        <v>42</v>
      </c>
      <c r="E17" s="23" t="s">
        <v>259</v>
      </c>
      <c r="F17" s="23"/>
      <c r="G17" s="23" t="e">
        <f>#REF!</f>
        <v>#REF!</v>
      </c>
      <c r="H17" s="64" t="e">
        <f>#REF!</f>
        <v>#REF!</v>
      </c>
      <c r="I17" s="23"/>
      <c r="J17" s="23"/>
      <c r="K17" s="23"/>
      <c r="L17" s="23" t="s">
        <v>45</v>
      </c>
      <c r="M17" s="126"/>
      <c r="N17" s="23"/>
      <c r="O17" s="23"/>
      <c r="P17" s="23"/>
      <c r="Q17" s="23"/>
      <c r="R17" s="23"/>
      <c r="S17" s="23"/>
      <c r="T17" s="64" t="s">
        <v>42</v>
      </c>
    </row>
    <row r="18" spans="1:20" ht="21" x14ac:dyDescent="0.3">
      <c r="A18" s="19">
        <v>3.1097000000000201</v>
      </c>
      <c r="B18" s="19" t="s">
        <v>273</v>
      </c>
      <c r="C18" s="23" t="s">
        <v>254</v>
      </c>
      <c r="D18" s="19" t="s">
        <v>47</v>
      </c>
      <c r="E18" s="23" t="s">
        <v>259</v>
      </c>
      <c r="F18" s="23"/>
      <c r="G18" s="23" t="e">
        <f>#REF!</f>
        <v>#REF!</v>
      </c>
      <c r="H18" s="64" t="e">
        <f>#REF!</f>
        <v>#REF!</v>
      </c>
      <c r="I18" s="23"/>
      <c r="J18" s="23"/>
      <c r="K18" s="23"/>
      <c r="L18" s="23" t="s">
        <v>50</v>
      </c>
      <c r="M18" s="126">
        <v>7</v>
      </c>
      <c r="N18" s="23"/>
      <c r="O18" s="23"/>
      <c r="P18" s="23"/>
      <c r="Q18" s="23"/>
      <c r="R18" s="23"/>
      <c r="S18" s="23"/>
      <c r="T18" s="64" t="s">
        <v>51</v>
      </c>
    </row>
    <row r="19" spans="1:20" ht="21" x14ac:dyDescent="0.3">
      <c r="A19" s="19">
        <v>3.1098000000000203</v>
      </c>
      <c r="B19" s="19" t="s">
        <v>274</v>
      </c>
      <c r="C19" s="23" t="s">
        <v>254</v>
      </c>
      <c r="D19" s="19" t="s">
        <v>42</v>
      </c>
      <c r="E19" s="23" t="s">
        <v>275</v>
      </c>
      <c r="F19" s="23"/>
      <c r="G19" s="23" t="e">
        <f>#REF!</f>
        <v>#REF!</v>
      </c>
      <c r="H19" s="64" t="e">
        <f>#REF!</f>
        <v>#REF!</v>
      </c>
      <c r="I19" s="23"/>
      <c r="J19" s="23"/>
      <c r="K19" s="23"/>
      <c r="L19" s="23" t="s">
        <v>45</v>
      </c>
      <c r="M19" s="126"/>
      <c r="N19" s="23"/>
      <c r="O19" s="23"/>
      <c r="P19" s="23"/>
      <c r="Q19" s="23"/>
      <c r="R19" s="23"/>
      <c r="S19" s="23"/>
      <c r="T19" s="64" t="s">
        <v>42</v>
      </c>
    </row>
    <row r="20" spans="1:20" ht="21" x14ac:dyDescent="0.3">
      <c r="A20" s="19">
        <v>3.1099000000000205</v>
      </c>
      <c r="B20" s="19" t="s">
        <v>276</v>
      </c>
      <c r="C20" s="23" t="s">
        <v>254</v>
      </c>
      <c r="D20" s="19" t="s">
        <v>42</v>
      </c>
      <c r="E20" s="23" t="s">
        <v>275</v>
      </c>
      <c r="F20" s="23"/>
      <c r="G20" s="23" t="e">
        <f>#REF!</f>
        <v>#REF!</v>
      </c>
      <c r="H20" s="64" t="e">
        <f>#REF!</f>
        <v>#REF!</v>
      </c>
      <c r="I20" s="23"/>
      <c r="J20" s="23"/>
      <c r="K20" s="23"/>
      <c r="L20" s="23" t="s">
        <v>45</v>
      </c>
      <c r="M20" s="126"/>
      <c r="N20" s="23"/>
      <c r="O20" s="23"/>
      <c r="P20" s="23"/>
      <c r="Q20" s="23"/>
      <c r="R20" s="23"/>
      <c r="S20" s="23"/>
      <c r="T20" s="64" t="s">
        <v>42</v>
      </c>
    </row>
    <row r="21" spans="1:20" ht="21" x14ac:dyDescent="0.3">
      <c r="A21" s="19">
        <v>3.1100000000000207</v>
      </c>
      <c r="B21" s="19" t="s">
        <v>277</v>
      </c>
      <c r="C21" s="23" t="s">
        <v>254</v>
      </c>
      <c r="D21" s="19" t="s">
        <v>42</v>
      </c>
      <c r="E21" s="23" t="s">
        <v>97</v>
      </c>
      <c r="F21" s="23"/>
      <c r="G21" s="23" t="e">
        <f>#REF!</f>
        <v>#REF!</v>
      </c>
      <c r="H21" s="64" t="e">
        <f>#REF!</f>
        <v>#REF!</v>
      </c>
      <c r="I21" s="23"/>
      <c r="J21" s="23"/>
      <c r="K21" s="23"/>
      <c r="L21" s="23" t="s">
        <v>45</v>
      </c>
      <c r="M21" s="126"/>
      <c r="N21" s="23"/>
      <c r="O21" s="23"/>
      <c r="P21" s="23"/>
      <c r="Q21" s="23"/>
      <c r="R21" s="23"/>
      <c r="S21" s="23"/>
      <c r="T21" s="64" t="s">
        <v>42</v>
      </c>
    </row>
    <row r="22" spans="1:20" ht="57.75" customHeight="1" x14ac:dyDescent="0.3">
      <c r="A22" s="79">
        <v>3.2</v>
      </c>
      <c r="B22" s="16"/>
      <c r="C22" s="62"/>
      <c r="D22" s="16"/>
      <c r="E22" s="62" t="s">
        <v>13</v>
      </c>
      <c r="F22" s="62" t="s">
        <v>69</v>
      </c>
      <c r="G22" s="62" t="e">
        <f>G23+G30+G33+G36</f>
        <v>#REF!</v>
      </c>
      <c r="H22" s="62"/>
      <c r="I22" s="62"/>
      <c r="J22" s="62"/>
      <c r="K22" s="62"/>
      <c r="L22" s="62"/>
      <c r="M22" s="124"/>
      <c r="N22" s="62"/>
      <c r="O22" s="62"/>
      <c r="P22" s="62"/>
      <c r="Q22" s="62"/>
      <c r="R22" s="62"/>
      <c r="S22" s="62"/>
      <c r="T22" s="62"/>
    </row>
    <row r="23" spans="1:20" ht="40.5" customHeight="1" x14ac:dyDescent="0.3">
      <c r="A23" s="80"/>
      <c r="B23" s="80"/>
      <c r="C23" s="32"/>
      <c r="D23" s="32" t="s">
        <v>70</v>
      </c>
      <c r="E23" s="32"/>
      <c r="F23" s="32" t="s">
        <v>71</v>
      </c>
      <c r="G23" s="32" t="e">
        <f>SUM(H24:H29)</f>
        <v>#REF!</v>
      </c>
      <c r="H23" s="66"/>
      <c r="I23" s="32"/>
      <c r="J23" s="32"/>
      <c r="K23" s="32"/>
      <c r="L23" s="32"/>
      <c r="M23" s="125"/>
      <c r="N23" s="32"/>
      <c r="O23" s="32"/>
      <c r="P23" s="32"/>
      <c r="Q23" s="32"/>
      <c r="R23" s="32"/>
      <c r="S23" s="32"/>
      <c r="T23" s="66"/>
    </row>
    <row r="24" spans="1:20" ht="21" x14ac:dyDescent="0.3">
      <c r="A24" s="76">
        <v>3.2028000000000056</v>
      </c>
      <c r="B24" s="76" t="s">
        <v>278</v>
      </c>
      <c r="C24" s="33" t="s">
        <v>254</v>
      </c>
      <c r="D24" s="34" t="s">
        <v>47</v>
      </c>
      <c r="E24" s="33" t="s">
        <v>279</v>
      </c>
      <c r="F24" s="33">
        <v>207500</v>
      </c>
      <c r="G24" s="33" t="e">
        <f>#REF!</f>
        <v>#REF!</v>
      </c>
      <c r="H24" s="33" t="e">
        <f>#REF!</f>
        <v>#REF!</v>
      </c>
      <c r="I24" s="33"/>
      <c r="J24" s="33"/>
      <c r="K24" s="33"/>
      <c r="L24" s="33" t="s">
        <v>50</v>
      </c>
      <c r="M24" s="131">
        <v>24</v>
      </c>
      <c r="N24" s="33"/>
      <c r="O24" s="33"/>
      <c r="P24" s="33"/>
      <c r="Q24" s="33"/>
      <c r="R24" s="33"/>
      <c r="S24" s="33"/>
      <c r="T24" s="33" t="s">
        <v>76</v>
      </c>
    </row>
    <row r="25" spans="1:20" ht="21" x14ac:dyDescent="0.3">
      <c r="A25" s="26">
        <v>3.2029000000000059</v>
      </c>
      <c r="B25" s="26" t="s">
        <v>280</v>
      </c>
      <c r="C25" s="35" t="s">
        <v>254</v>
      </c>
      <c r="D25" s="36" t="s">
        <v>47</v>
      </c>
      <c r="E25" s="23" t="s">
        <v>259</v>
      </c>
      <c r="F25" s="35"/>
      <c r="G25" s="35" t="e">
        <f>#REF!</f>
        <v>#REF!</v>
      </c>
      <c r="H25" s="35" t="e">
        <f>#REF!</f>
        <v>#REF!</v>
      </c>
      <c r="I25" s="35"/>
      <c r="J25" s="35"/>
      <c r="K25" s="35"/>
      <c r="L25" s="35" t="s">
        <v>50</v>
      </c>
      <c r="M25" s="127">
        <v>24</v>
      </c>
      <c r="N25" s="35"/>
      <c r="O25" s="35"/>
      <c r="P25" s="35"/>
      <c r="Q25" s="35"/>
      <c r="R25" s="35"/>
      <c r="S25" s="35"/>
      <c r="T25" s="35" t="s">
        <v>76</v>
      </c>
    </row>
    <row r="26" spans="1:20" ht="21" x14ac:dyDescent="0.3">
      <c r="A26" s="26">
        <v>3.2030000000000061</v>
      </c>
      <c r="B26" s="26" t="s">
        <v>281</v>
      </c>
      <c r="C26" s="35" t="s">
        <v>254</v>
      </c>
      <c r="D26" s="36" t="s">
        <v>47</v>
      </c>
      <c r="E26" s="23" t="s">
        <v>259</v>
      </c>
      <c r="F26" s="35"/>
      <c r="G26" s="35" t="e">
        <f>#REF!</f>
        <v>#REF!</v>
      </c>
      <c r="H26" s="35" t="e">
        <f>#REF!</f>
        <v>#REF!</v>
      </c>
      <c r="I26" s="35"/>
      <c r="J26" s="35"/>
      <c r="K26" s="35"/>
      <c r="L26" s="35" t="s">
        <v>50</v>
      </c>
      <c r="M26" s="127">
        <v>24</v>
      </c>
      <c r="N26" s="35"/>
      <c r="O26" s="35"/>
      <c r="P26" s="35"/>
      <c r="Q26" s="35"/>
      <c r="R26" s="35"/>
      <c r="S26" s="35"/>
      <c r="T26" s="35" t="s">
        <v>76</v>
      </c>
    </row>
    <row r="27" spans="1:20" ht="45" x14ac:dyDescent="0.3">
      <c r="A27" s="26">
        <v>3.2031000000000063</v>
      </c>
      <c r="B27" s="26" t="s">
        <v>282</v>
      </c>
      <c r="C27" s="35" t="s">
        <v>254</v>
      </c>
      <c r="D27" s="36" t="s">
        <v>47</v>
      </c>
      <c r="E27" s="23" t="s">
        <v>259</v>
      </c>
      <c r="F27" s="35"/>
      <c r="G27" s="103" t="e">
        <f>#REF!</f>
        <v>#REF!</v>
      </c>
      <c r="H27" s="103" t="e">
        <f>#REF!</f>
        <v>#REF!</v>
      </c>
      <c r="I27" s="35"/>
      <c r="J27" s="35"/>
      <c r="K27" s="35"/>
      <c r="L27" s="35"/>
      <c r="M27" s="127"/>
      <c r="N27" s="35"/>
      <c r="O27" s="35"/>
      <c r="P27" s="35"/>
      <c r="Q27" s="35"/>
      <c r="R27" s="35"/>
      <c r="S27" s="35" t="s">
        <v>75</v>
      </c>
      <c r="T27" s="35" t="s">
        <v>76</v>
      </c>
    </row>
    <row r="28" spans="1:20" ht="21" x14ac:dyDescent="0.3">
      <c r="A28" s="26">
        <v>3.2032000000000065</v>
      </c>
      <c r="B28" s="26" t="s">
        <v>283</v>
      </c>
      <c r="C28" s="35" t="s">
        <v>254</v>
      </c>
      <c r="D28" s="36" t="s">
        <v>47</v>
      </c>
      <c r="E28" s="23" t="s">
        <v>275</v>
      </c>
      <c r="F28" s="35"/>
      <c r="G28" s="35" t="e">
        <f>#REF!</f>
        <v>#REF!</v>
      </c>
      <c r="H28" s="35" t="e">
        <f>#REF!</f>
        <v>#REF!</v>
      </c>
      <c r="I28" s="35"/>
      <c r="J28" s="35"/>
      <c r="K28" s="35"/>
      <c r="L28" s="35" t="s">
        <v>50</v>
      </c>
      <c r="M28" s="127">
        <v>24</v>
      </c>
      <c r="N28" s="35"/>
      <c r="O28" s="35"/>
      <c r="P28" s="35"/>
      <c r="Q28" s="35"/>
      <c r="R28" s="35"/>
      <c r="S28" s="35"/>
      <c r="T28" s="35" t="s">
        <v>76</v>
      </c>
    </row>
    <row r="29" spans="1:20" ht="21" x14ac:dyDescent="0.3">
      <c r="A29" s="26">
        <v>3.2033000000000067</v>
      </c>
      <c r="B29" s="26" t="s">
        <v>284</v>
      </c>
      <c r="C29" s="35" t="s">
        <v>254</v>
      </c>
      <c r="D29" s="36" t="s">
        <v>47</v>
      </c>
      <c r="E29" s="23" t="s">
        <v>256</v>
      </c>
      <c r="F29" s="35"/>
      <c r="G29" s="35" t="e">
        <f>#REF!</f>
        <v>#REF!</v>
      </c>
      <c r="H29" s="35" t="e">
        <f>#REF!</f>
        <v>#REF!</v>
      </c>
      <c r="I29" s="35"/>
      <c r="J29" s="35"/>
      <c r="K29" s="35"/>
      <c r="L29" s="35" t="s">
        <v>50</v>
      </c>
      <c r="M29" s="127">
        <v>24</v>
      </c>
      <c r="N29" s="35"/>
      <c r="O29" s="35"/>
      <c r="P29" s="35"/>
      <c r="Q29" s="35"/>
      <c r="R29" s="35"/>
      <c r="S29" s="35"/>
      <c r="T29" s="35" t="s">
        <v>76</v>
      </c>
    </row>
    <row r="30" spans="1:20" ht="42" customHeight="1" x14ac:dyDescent="0.3">
      <c r="A30" s="81"/>
      <c r="B30" s="81"/>
      <c r="C30" s="98"/>
      <c r="D30" s="98" t="s">
        <v>107</v>
      </c>
      <c r="E30" s="37"/>
      <c r="F30" s="37" t="s">
        <v>156</v>
      </c>
      <c r="G30" s="32" t="e">
        <f>SUM(H31:H32)</f>
        <v>#REF!</v>
      </c>
      <c r="H30" s="32"/>
      <c r="I30" s="37"/>
      <c r="J30" s="37"/>
      <c r="K30" s="37"/>
      <c r="L30" s="37"/>
      <c r="M30" s="132"/>
      <c r="N30" s="37"/>
      <c r="O30" s="37"/>
      <c r="P30" s="37"/>
      <c r="Q30" s="37"/>
      <c r="R30" s="37"/>
      <c r="S30" s="37"/>
      <c r="T30" s="32"/>
    </row>
    <row r="31" spans="1:20" ht="45" x14ac:dyDescent="0.3">
      <c r="A31" s="39">
        <v>3.2052000000000107</v>
      </c>
      <c r="B31" s="39" t="s">
        <v>285</v>
      </c>
      <c r="C31" s="38" t="s">
        <v>254</v>
      </c>
      <c r="D31" s="39" t="s">
        <v>47</v>
      </c>
      <c r="E31" s="33" t="s">
        <v>275</v>
      </c>
      <c r="F31" s="75"/>
      <c r="G31" s="102" t="e">
        <f>#REF!</f>
        <v>#REF!</v>
      </c>
      <c r="H31" s="119" t="e">
        <f>#REF!</f>
        <v>#REF!</v>
      </c>
      <c r="I31" s="38"/>
      <c r="J31" s="38"/>
      <c r="K31" s="38"/>
      <c r="L31" s="38"/>
      <c r="M31" s="133"/>
      <c r="N31" s="38"/>
      <c r="O31" s="38"/>
      <c r="P31" s="38"/>
      <c r="Q31" s="38"/>
      <c r="R31" s="38"/>
      <c r="S31" s="38" t="s">
        <v>75</v>
      </c>
      <c r="T31" s="46" t="s">
        <v>58</v>
      </c>
    </row>
    <row r="32" spans="1:20" ht="21" x14ac:dyDescent="0.3">
      <c r="A32" s="95">
        <v>3.2053000000000109</v>
      </c>
      <c r="B32" s="95" t="s">
        <v>286</v>
      </c>
      <c r="C32" s="23" t="s">
        <v>254</v>
      </c>
      <c r="D32" s="36" t="s">
        <v>47</v>
      </c>
      <c r="E32" s="35" t="s">
        <v>259</v>
      </c>
      <c r="F32" s="96"/>
      <c r="G32" s="23" t="e">
        <f>#REF!</f>
        <v>#REF!</v>
      </c>
      <c r="H32" s="67" t="e">
        <f>#REF!</f>
        <v>#REF!</v>
      </c>
      <c r="I32" s="23"/>
      <c r="J32" s="23"/>
      <c r="K32" s="23"/>
      <c r="L32" s="23" t="s">
        <v>50</v>
      </c>
      <c r="M32" s="126">
        <v>26</v>
      </c>
      <c r="N32" s="23"/>
      <c r="O32" s="23"/>
      <c r="P32" s="23"/>
      <c r="Q32" s="23"/>
      <c r="R32" s="23"/>
      <c r="S32" s="23"/>
      <c r="T32" s="67" t="s">
        <v>51</v>
      </c>
    </row>
    <row r="33" spans="1:20" ht="42" customHeight="1" x14ac:dyDescent="0.3">
      <c r="A33" s="81"/>
      <c r="B33" s="81"/>
      <c r="C33" s="98"/>
      <c r="D33" s="98" t="s">
        <v>107</v>
      </c>
      <c r="E33" s="37"/>
      <c r="F33" s="37" t="s">
        <v>158</v>
      </c>
      <c r="G33" s="32" t="e">
        <f>SUM(H34:H35)</f>
        <v>#REF!</v>
      </c>
      <c r="H33" s="32"/>
      <c r="I33" s="37"/>
      <c r="J33" s="37"/>
      <c r="K33" s="37"/>
      <c r="L33" s="37"/>
      <c r="M33" s="132"/>
      <c r="N33" s="37"/>
      <c r="O33" s="37"/>
      <c r="P33" s="37"/>
      <c r="Q33" s="37"/>
      <c r="R33" s="37"/>
      <c r="S33" s="37"/>
      <c r="T33" s="32"/>
    </row>
    <row r="34" spans="1:20" ht="21" x14ac:dyDescent="0.3">
      <c r="A34" s="39">
        <v>3.2073000000000151</v>
      </c>
      <c r="B34" s="39" t="s">
        <v>287</v>
      </c>
      <c r="C34" s="38" t="s">
        <v>254</v>
      </c>
      <c r="D34" s="39" t="s">
        <v>47</v>
      </c>
      <c r="E34" s="33" t="s">
        <v>259</v>
      </c>
      <c r="F34" s="75">
        <v>600000</v>
      </c>
      <c r="G34" s="38" t="e">
        <f>#REF!</f>
        <v>#REF!</v>
      </c>
      <c r="H34" s="46" t="e">
        <f>#REF!</f>
        <v>#REF!</v>
      </c>
      <c r="I34" s="38"/>
      <c r="J34" s="38"/>
      <c r="K34" s="38"/>
      <c r="L34" s="38" t="s">
        <v>50</v>
      </c>
      <c r="M34" s="133">
        <v>34</v>
      </c>
      <c r="N34" s="38"/>
      <c r="O34" s="38"/>
      <c r="P34" s="38"/>
      <c r="Q34" s="38"/>
      <c r="R34" s="38"/>
      <c r="S34" s="38"/>
      <c r="T34" s="46" t="s">
        <v>58</v>
      </c>
    </row>
    <row r="35" spans="1:20" ht="45" customHeight="1" x14ac:dyDescent="0.3">
      <c r="A35" s="19">
        <v>3.2074000000000153</v>
      </c>
      <c r="B35" s="19" t="s">
        <v>288</v>
      </c>
      <c r="C35" s="23" t="s">
        <v>254</v>
      </c>
      <c r="D35" s="36" t="s">
        <v>47</v>
      </c>
      <c r="E35" s="23" t="s">
        <v>94</v>
      </c>
      <c r="F35" s="23"/>
      <c r="G35" s="23" t="e">
        <f>#REF!</f>
        <v>#REF!</v>
      </c>
      <c r="H35" s="67" t="e">
        <f>#REF!</f>
        <v>#REF!</v>
      </c>
      <c r="I35" s="23"/>
      <c r="J35" s="23"/>
      <c r="K35" s="23"/>
      <c r="L35" s="23" t="s">
        <v>50</v>
      </c>
      <c r="M35" s="126">
        <v>35</v>
      </c>
      <c r="N35" s="23"/>
      <c r="O35" s="23"/>
      <c r="P35" s="23"/>
      <c r="Q35" s="23"/>
      <c r="R35" s="23"/>
      <c r="S35" s="23"/>
      <c r="T35" s="67" t="s">
        <v>58</v>
      </c>
    </row>
    <row r="36" spans="1:20" ht="42" customHeight="1" x14ac:dyDescent="0.3">
      <c r="A36" s="81"/>
      <c r="B36" s="81"/>
      <c r="C36" s="98"/>
      <c r="D36" s="98" t="s">
        <v>107</v>
      </c>
      <c r="E36" s="37"/>
      <c r="F36" s="37" t="s">
        <v>114</v>
      </c>
      <c r="G36" s="32" t="e">
        <f>SUM(H37:H38)</f>
        <v>#REF!</v>
      </c>
      <c r="H36" s="41"/>
      <c r="I36" s="37"/>
      <c r="J36" s="37"/>
      <c r="K36" s="37"/>
      <c r="L36" s="37"/>
      <c r="M36" s="132"/>
      <c r="N36" s="37"/>
      <c r="O36" s="37"/>
      <c r="P36" s="37"/>
      <c r="Q36" s="37"/>
      <c r="R36" s="37"/>
      <c r="S36" s="37"/>
      <c r="T36" s="41"/>
    </row>
    <row r="37" spans="1:20" ht="21" x14ac:dyDescent="0.3">
      <c r="A37" s="94">
        <v>3.2088000000000183</v>
      </c>
      <c r="B37" s="94" t="s">
        <v>289</v>
      </c>
      <c r="C37" s="38" t="s">
        <v>254</v>
      </c>
      <c r="D37" s="39" t="s">
        <v>47</v>
      </c>
      <c r="E37" s="33" t="s">
        <v>259</v>
      </c>
      <c r="F37" s="75">
        <v>380072</v>
      </c>
      <c r="G37" s="38" t="e">
        <f>#REF!</f>
        <v>#REF!</v>
      </c>
      <c r="H37" s="46" t="e">
        <f>#REF!</f>
        <v>#REF!</v>
      </c>
      <c r="I37" s="38"/>
      <c r="J37" s="38"/>
      <c r="K37" s="38"/>
      <c r="L37" s="38" t="s">
        <v>50</v>
      </c>
      <c r="M37" s="133">
        <v>36</v>
      </c>
      <c r="N37" s="38"/>
      <c r="O37" s="38"/>
      <c r="P37" s="38"/>
      <c r="Q37" s="38"/>
      <c r="R37" s="38"/>
      <c r="S37" s="38"/>
      <c r="T37" s="46" t="s">
        <v>58</v>
      </c>
    </row>
    <row r="38" spans="1:20" ht="21" x14ac:dyDescent="0.3">
      <c r="A38" s="95">
        <v>3.2089000000000185</v>
      </c>
      <c r="B38" s="95" t="s">
        <v>290</v>
      </c>
      <c r="C38" s="23" t="s">
        <v>254</v>
      </c>
      <c r="D38" s="19" t="s">
        <v>47</v>
      </c>
      <c r="E38" s="23" t="s">
        <v>256</v>
      </c>
      <c r="F38" s="23"/>
      <c r="G38" s="23" t="e">
        <f>#REF!</f>
        <v>#REF!</v>
      </c>
      <c r="H38" s="67" t="e">
        <f>#REF!</f>
        <v>#REF!</v>
      </c>
      <c r="I38" s="23"/>
      <c r="J38" s="23"/>
      <c r="K38" s="23"/>
      <c r="L38" s="23" t="s">
        <v>50</v>
      </c>
      <c r="M38" s="126">
        <v>36</v>
      </c>
      <c r="N38" s="23"/>
      <c r="O38" s="23"/>
      <c r="P38" s="23"/>
      <c r="Q38" s="23"/>
      <c r="R38" s="23"/>
      <c r="S38" s="23"/>
      <c r="T38" s="67" t="s">
        <v>58</v>
      </c>
    </row>
    <row r="39" spans="1:20" ht="31.2" x14ac:dyDescent="0.3">
      <c r="A39" s="13">
        <v>5</v>
      </c>
      <c r="B39" s="12" t="s">
        <v>47</v>
      </c>
      <c r="C39" s="99"/>
      <c r="D39" s="117"/>
      <c r="E39" s="43"/>
      <c r="F39" s="12" t="s">
        <v>123</v>
      </c>
      <c r="G39" s="61" t="e">
        <f>SUM(H40:H42)</f>
        <v>#REF!</v>
      </c>
      <c r="H39" s="43"/>
      <c r="I39" s="43"/>
      <c r="J39" s="43"/>
      <c r="K39" s="43"/>
      <c r="L39" s="43"/>
      <c r="M39" s="137"/>
      <c r="N39" s="43"/>
      <c r="O39" s="43"/>
      <c r="P39" s="43"/>
      <c r="Q39" s="43"/>
      <c r="R39" s="43"/>
      <c r="S39" s="43"/>
      <c r="T39" s="61"/>
    </row>
    <row r="40" spans="1:20" ht="86.4" customHeight="1" x14ac:dyDescent="0.3">
      <c r="A40" s="45">
        <v>5.0499999999999989</v>
      </c>
      <c r="B40" s="29" t="s">
        <v>291</v>
      </c>
      <c r="C40" s="44" t="s">
        <v>254</v>
      </c>
      <c r="D40" s="45" t="s">
        <v>47</v>
      </c>
      <c r="E40" s="44" t="s">
        <v>275</v>
      </c>
      <c r="F40" s="44"/>
      <c r="G40" s="44" t="e">
        <f>#REF!</f>
        <v>#REF!</v>
      </c>
      <c r="H40" s="70" t="e">
        <f>#REF!</f>
        <v>#REF!</v>
      </c>
      <c r="I40" s="44"/>
      <c r="J40" s="44"/>
      <c r="K40" s="44"/>
      <c r="L40" s="44" t="s">
        <v>50</v>
      </c>
      <c r="M40" s="138">
        <v>41</v>
      </c>
      <c r="N40" s="44"/>
      <c r="O40" s="44"/>
      <c r="P40" s="44"/>
      <c r="Q40" s="44"/>
      <c r="R40" s="44"/>
      <c r="S40" s="44"/>
      <c r="T40" s="70" t="s">
        <v>76</v>
      </c>
    </row>
    <row r="41" spans="1:20" ht="81" customHeight="1" x14ac:dyDescent="0.3">
      <c r="A41" s="26">
        <v>5.0599999999999987</v>
      </c>
      <c r="B41" s="19" t="s">
        <v>292</v>
      </c>
      <c r="C41" s="25" t="s">
        <v>254</v>
      </c>
      <c r="D41" s="26" t="s">
        <v>47</v>
      </c>
      <c r="E41" s="25" t="s">
        <v>275</v>
      </c>
      <c r="F41" s="25"/>
      <c r="G41" s="25" t="e">
        <f>#REF!</f>
        <v>#REF!</v>
      </c>
      <c r="H41" s="69" t="e">
        <f>#REF!</f>
        <v>#REF!</v>
      </c>
      <c r="I41" s="25"/>
      <c r="J41" s="25"/>
      <c r="K41" s="25"/>
      <c r="L41" s="25"/>
      <c r="M41" s="127"/>
      <c r="N41" s="25"/>
      <c r="O41" s="25"/>
      <c r="P41" s="25"/>
      <c r="Q41" s="25"/>
      <c r="R41" s="25"/>
      <c r="S41" s="25" t="s">
        <v>75</v>
      </c>
      <c r="T41" s="69" t="s">
        <v>76</v>
      </c>
    </row>
    <row r="42" spans="1:20" ht="45" x14ac:dyDescent="0.3">
      <c r="A42" s="26">
        <v>5.0799999999999983</v>
      </c>
      <c r="B42" s="19" t="s">
        <v>293</v>
      </c>
      <c r="C42" s="25" t="s">
        <v>254</v>
      </c>
      <c r="D42" s="26" t="s">
        <v>47</v>
      </c>
      <c r="E42" s="25" t="s">
        <v>275</v>
      </c>
      <c r="F42" s="25"/>
      <c r="G42" s="25" t="e">
        <f>#REF!</f>
        <v>#REF!</v>
      </c>
      <c r="H42" s="69" t="e">
        <f>#REF!</f>
        <v>#REF!</v>
      </c>
      <c r="I42" s="25"/>
      <c r="J42" s="25"/>
      <c r="K42" s="25"/>
      <c r="L42" s="25"/>
      <c r="M42" s="127"/>
      <c r="N42" s="25"/>
      <c r="O42" s="25"/>
      <c r="P42" s="25"/>
      <c r="Q42" s="25"/>
      <c r="R42" s="25"/>
      <c r="S42" s="25" t="s">
        <v>75</v>
      </c>
      <c r="T42" s="69" t="s">
        <v>76</v>
      </c>
    </row>
    <row r="43" spans="1:20" ht="31.2" x14ac:dyDescent="0.4">
      <c r="A43" s="13">
        <v>7</v>
      </c>
      <c r="B43" s="42"/>
      <c r="C43" s="68"/>
      <c r="D43" s="116"/>
      <c r="E43" s="68"/>
      <c r="F43" s="61" t="s">
        <v>294</v>
      </c>
      <c r="G43" s="61" t="e">
        <f>H44</f>
        <v>#REF!</v>
      </c>
      <c r="H43" s="68"/>
      <c r="I43" s="68"/>
      <c r="J43" s="68"/>
      <c r="K43" s="68"/>
      <c r="L43" s="68"/>
      <c r="M43" s="139"/>
      <c r="N43" s="68"/>
      <c r="O43" s="68"/>
      <c r="P43" s="68"/>
      <c r="Q43" s="68"/>
      <c r="R43" s="68"/>
      <c r="S43" s="68"/>
      <c r="T43" s="61"/>
    </row>
    <row r="44" spans="1:20" ht="49.95" customHeight="1" x14ac:dyDescent="0.3">
      <c r="A44" s="51">
        <v>7.01</v>
      </c>
      <c r="B44" s="51" t="s">
        <v>295</v>
      </c>
      <c r="C44" s="50" t="s">
        <v>254</v>
      </c>
      <c r="D44" s="45" t="s">
        <v>47</v>
      </c>
      <c r="E44" s="44" t="s">
        <v>275</v>
      </c>
      <c r="F44" s="50" t="s">
        <v>294</v>
      </c>
      <c r="G44" s="50" t="e">
        <f>#REF!</f>
        <v>#REF!</v>
      </c>
      <c r="H44" s="120" t="e">
        <f>#REF!</f>
        <v>#REF!</v>
      </c>
      <c r="I44" s="50"/>
      <c r="J44" s="50"/>
      <c r="K44" s="50"/>
      <c r="L44" s="50" t="s">
        <v>296</v>
      </c>
      <c r="M44" s="141"/>
      <c r="N44" s="50"/>
      <c r="O44" s="50"/>
      <c r="P44" s="50"/>
      <c r="Q44" s="50"/>
      <c r="R44" s="50"/>
      <c r="S44" s="50"/>
      <c r="T44" s="71" t="s">
        <v>51</v>
      </c>
    </row>
    <row r="45" spans="1:20" ht="21" x14ac:dyDescent="0.3">
      <c r="A45" s="86"/>
      <c r="B45" s="57"/>
      <c r="C45" s="74"/>
      <c r="D45" s="57"/>
      <c r="E45" s="74"/>
      <c r="F45" s="74"/>
      <c r="G45" s="164" t="s">
        <v>297</v>
      </c>
      <c r="H45" s="101" t="e">
        <f>G43+G39+G22+G4</f>
        <v>#REF!</v>
      </c>
      <c r="I45" s="74"/>
      <c r="J45" s="74"/>
      <c r="K45" s="74"/>
      <c r="L45" s="74"/>
      <c r="M45" s="147"/>
      <c r="N45" s="74"/>
      <c r="O45" s="74"/>
      <c r="P45" s="74"/>
      <c r="Q45" s="74"/>
      <c r="R45" s="74"/>
      <c r="S45" s="74"/>
      <c r="T45" s="74"/>
    </row>
  </sheetData>
  <mergeCells count="4">
    <mergeCell ref="A1:T1"/>
    <mergeCell ref="A2:E2"/>
    <mergeCell ref="F2:L2"/>
    <mergeCell ref="M2:R2"/>
  </mergeCells>
  <dataValidations count="2">
    <dataValidation type="list" allowBlank="1" showInputMessage="1" showErrorMessage="1" sqref="D6:D21 D40:D42 D44 D37:D38 D34:D35 D31:D32 D24:D29" xr:uid="{D9D1E60B-C3DB-4871-B829-17A5F460DAFB}">
      <formula1>#REF!</formula1>
    </dataValidation>
    <dataValidation type="list" allowBlank="1" showInputMessage="1" showErrorMessage="1" sqref="E6:E21 E31:E32 E24:E29 E44 E40:E42 E37:E38 E34:E35" xr:uid="{EB3B1356-81A3-4B6F-B4B0-43778CF355F3}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BDB-065F-404B-AD5B-C4FD4B282E45}">
  <sheetPr codeName="Hoja6"/>
  <dimension ref="A1:T94"/>
  <sheetViews>
    <sheetView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3" width="34" customWidth="1"/>
    <col min="4" max="4" width="28.6640625" customWidth="1"/>
    <col min="5" max="6" width="34" customWidth="1"/>
    <col min="7" max="7" width="60.88671875" customWidth="1"/>
    <col min="8" max="20" width="34" customWidth="1"/>
  </cols>
  <sheetData>
    <row r="1" spans="1:20" ht="24.6" x14ac:dyDescent="0.3">
      <c r="A1" s="272" t="s">
        <v>253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0" ht="15.6" x14ac:dyDescent="0.3">
      <c r="A2" s="273" t="s">
        <v>19</v>
      </c>
      <c r="B2" s="273"/>
      <c r="C2" s="273"/>
      <c r="D2" s="273"/>
      <c r="E2" s="274"/>
      <c r="F2" s="275" t="s">
        <v>20</v>
      </c>
      <c r="G2" s="276"/>
      <c r="H2" s="276"/>
      <c r="I2" s="276"/>
      <c r="J2" s="276"/>
      <c r="K2" s="276"/>
      <c r="L2" s="277"/>
      <c r="M2" s="278" t="s">
        <v>21</v>
      </c>
      <c r="N2" s="279"/>
      <c r="O2" s="279"/>
      <c r="P2" s="279"/>
      <c r="Q2" s="279"/>
      <c r="R2" s="279"/>
      <c r="S2" s="184"/>
      <c r="T2" s="97"/>
    </row>
    <row r="3" spans="1:20" ht="31.2" x14ac:dyDescent="0.3">
      <c r="A3" s="10" t="s">
        <v>22</v>
      </c>
      <c r="B3" s="9" t="s">
        <v>23</v>
      </c>
      <c r="C3" s="10" t="s">
        <v>24</v>
      </c>
      <c r="D3" s="10" t="s">
        <v>25</v>
      </c>
      <c r="E3" s="10" t="s">
        <v>9</v>
      </c>
      <c r="F3" s="10" t="s">
        <v>8</v>
      </c>
      <c r="G3" s="10" t="s">
        <v>26</v>
      </c>
      <c r="H3" s="10" t="s">
        <v>27</v>
      </c>
      <c r="I3" s="10" t="s">
        <v>28</v>
      </c>
      <c r="J3" s="11" t="s">
        <v>29</v>
      </c>
      <c r="K3" s="11" t="s">
        <v>30</v>
      </c>
      <c r="L3" s="10" t="s">
        <v>31</v>
      </c>
      <c r="M3" s="121" t="s">
        <v>32</v>
      </c>
      <c r="N3" s="60" t="s">
        <v>33</v>
      </c>
      <c r="O3" s="60" t="s">
        <v>34</v>
      </c>
      <c r="P3" s="10" t="s">
        <v>35</v>
      </c>
      <c r="Q3" s="10" t="s">
        <v>36</v>
      </c>
      <c r="R3" s="10" t="s">
        <v>37</v>
      </c>
      <c r="S3" s="11" t="s">
        <v>12</v>
      </c>
      <c r="T3" s="60" t="s">
        <v>38</v>
      </c>
    </row>
    <row r="4" spans="1:20" ht="57.75" customHeight="1" x14ac:dyDescent="0.3">
      <c r="A4" s="15">
        <v>3.1</v>
      </c>
      <c r="B4" s="15"/>
      <c r="C4" s="14"/>
      <c r="D4" s="15"/>
      <c r="E4" s="14" t="s">
        <v>13</v>
      </c>
      <c r="F4" s="14" t="s">
        <v>39</v>
      </c>
      <c r="G4" s="62">
        <f>G5</f>
        <v>2940167.7560000001</v>
      </c>
      <c r="H4" s="62"/>
      <c r="I4" s="14"/>
      <c r="J4" s="14"/>
      <c r="K4" s="14"/>
      <c r="L4" s="14"/>
      <c r="M4" s="122"/>
      <c r="N4" s="14"/>
      <c r="O4" s="14"/>
      <c r="P4" s="14"/>
      <c r="Q4" s="14"/>
      <c r="R4" s="14"/>
      <c r="S4" s="14"/>
      <c r="T4" s="62"/>
    </row>
    <row r="5" spans="1:20" ht="21" x14ac:dyDescent="0.3">
      <c r="A5" s="78"/>
      <c r="B5" s="21"/>
      <c r="C5" s="20" t="s">
        <v>14</v>
      </c>
      <c r="D5" s="21"/>
      <c r="E5" s="20"/>
      <c r="F5" s="20"/>
      <c r="G5" s="20">
        <f>SUM(H6:H64)</f>
        <v>2940167.7560000001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30" x14ac:dyDescent="0.3">
      <c r="A6" s="19">
        <v>3.103000000000006</v>
      </c>
      <c r="B6" s="19" t="s">
        <v>298</v>
      </c>
      <c r="C6" s="23" t="s">
        <v>14</v>
      </c>
      <c r="D6" s="19" t="s">
        <v>42</v>
      </c>
      <c r="E6" s="23" t="s">
        <v>299</v>
      </c>
      <c r="F6" s="23"/>
      <c r="G6" s="23" t="s">
        <v>300</v>
      </c>
      <c r="H6" s="64">
        <v>0</v>
      </c>
      <c r="I6" s="23"/>
      <c r="J6" s="23"/>
      <c r="K6" s="23"/>
      <c r="L6" s="23" t="s">
        <v>45</v>
      </c>
      <c r="M6" s="126"/>
      <c r="N6" s="23"/>
      <c r="O6" s="23"/>
      <c r="P6" s="23"/>
      <c r="Q6" s="23"/>
      <c r="R6" s="23"/>
      <c r="S6" s="23" t="s">
        <v>301</v>
      </c>
      <c r="T6" s="64" t="s">
        <v>42</v>
      </c>
    </row>
    <row r="7" spans="1:20" ht="30" x14ac:dyDescent="0.3">
      <c r="A7" s="19">
        <v>3.1031000000000062</v>
      </c>
      <c r="B7" s="19" t="s">
        <v>302</v>
      </c>
      <c r="C7" s="23" t="s">
        <v>14</v>
      </c>
      <c r="D7" s="19" t="s">
        <v>42</v>
      </c>
      <c r="E7" s="23" t="s">
        <v>299</v>
      </c>
      <c r="F7" s="23"/>
      <c r="G7" s="102" t="s">
        <v>303</v>
      </c>
      <c r="H7" s="104">
        <v>0</v>
      </c>
      <c r="I7" s="23"/>
      <c r="J7" s="23"/>
      <c r="K7" s="23"/>
      <c r="L7" s="23"/>
      <c r="M7" s="126"/>
      <c r="N7" s="23"/>
      <c r="O7" s="23"/>
      <c r="P7" s="23"/>
      <c r="Q7" s="23"/>
      <c r="R7" s="23"/>
      <c r="S7" s="23" t="s">
        <v>173</v>
      </c>
      <c r="T7" s="64" t="s">
        <v>42</v>
      </c>
    </row>
    <row r="8" spans="1:20" ht="30" x14ac:dyDescent="0.3">
      <c r="A8" s="19">
        <v>3.1032000000000064</v>
      </c>
      <c r="B8" s="19" t="s">
        <v>304</v>
      </c>
      <c r="C8" s="23" t="s">
        <v>14</v>
      </c>
      <c r="D8" s="19" t="s">
        <v>42</v>
      </c>
      <c r="E8" s="23" t="s">
        <v>299</v>
      </c>
      <c r="F8" s="23"/>
      <c r="G8" s="23" t="s">
        <v>305</v>
      </c>
      <c r="H8" s="64">
        <v>59388</v>
      </c>
      <c r="I8" s="23"/>
      <c r="J8" s="23"/>
      <c r="K8" s="23"/>
      <c r="L8" s="23" t="s">
        <v>45</v>
      </c>
      <c r="M8" s="126"/>
      <c r="N8" s="23"/>
      <c r="O8" s="23"/>
      <c r="P8" s="23"/>
      <c r="Q8" s="23"/>
      <c r="R8" s="23"/>
      <c r="S8" s="23"/>
      <c r="T8" s="64" t="s">
        <v>42</v>
      </c>
    </row>
    <row r="9" spans="1:20" ht="21" x14ac:dyDescent="0.3">
      <c r="A9" s="19">
        <v>3.1033000000000066</v>
      </c>
      <c r="B9" s="19" t="s">
        <v>306</v>
      </c>
      <c r="C9" s="23" t="s">
        <v>14</v>
      </c>
      <c r="D9" s="19" t="s">
        <v>42</v>
      </c>
      <c r="E9" s="23" t="s">
        <v>299</v>
      </c>
      <c r="F9" s="23"/>
      <c r="G9" s="23" t="s">
        <v>307</v>
      </c>
      <c r="H9" s="64">
        <v>59388</v>
      </c>
      <c r="I9" s="23"/>
      <c r="J9" s="23"/>
      <c r="K9" s="23"/>
      <c r="L9" s="23" t="s">
        <v>45</v>
      </c>
      <c r="M9" s="126"/>
      <c r="N9" s="23"/>
      <c r="O9" s="23"/>
      <c r="P9" s="23"/>
      <c r="Q9" s="23"/>
      <c r="R9" s="23"/>
      <c r="S9" s="23"/>
      <c r="T9" s="64" t="s">
        <v>42</v>
      </c>
    </row>
    <row r="10" spans="1:20" ht="30" x14ac:dyDescent="0.3">
      <c r="A10" s="19">
        <v>3.1034000000000068</v>
      </c>
      <c r="B10" s="19" t="s">
        <v>308</v>
      </c>
      <c r="C10" s="23" t="s">
        <v>14</v>
      </c>
      <c r="D10" s="19" t="s">
        <v>42</v>
      </c>
      <c r="E10" s="23" t="s">
        <v>299</v>
      </c>
      <c r="F10" s="23"/>
      <c r="G10" s="23" t="s">
        <v>309</v>
      </c>
      <c r="H10" s="64">
        <v>59388</v>
      </c>
      <c r="I10" s="23"/>
      <c r="J10" s="23"/>
      <c r="K10" s="23"/>
      <c r="L10" s="23" t="s">
        <v>45</v>
      </c>
      <c r="M10" s="126"/>
      <c r="N10" s="23"/>
      <c r="O10" s="23"/>
      <c r="P10" s="23"/>
      <c r="Q10" s="23"/>
      <c r="R10" s="23"/>
      <c r="S10" s="23"/>
      <c r="T10" s="64" t="s">
        <v>42</v>
      </c>
    </row>
    <row r="11" spans="1:20" ht="21" x14ac:dyDescent="0.3">
      <c r="A11" s="19">
        <v>3.103500000000007</v>
      </c>
      <c r="B11" s="19" t="s">
        <v>310</v>
      </c>
      <c r="C11" s="23" t="s">
        <v>14</v>
      </c>
      <c r="D11" s="19" t="s">
        <v>42</v>
      </c>
      <c r="E11" s="23" t="s">
        <v>299</v>
      </c>
      <c r="F11" s="23"/>
      <c r="G11" s="23" t="s">
        <v>311</v>
      </c>
      <c r="H11" s="64">
        <v>59388</v>
      </c>
      <c r="I11" s="23"/>
      <c r="J11" s="23"/>
      <c r="K11" s="23"/>
      <c r="L11" s="23" t="s">
        <v>45</v>
      </c>
      <c r="M11" s="126"/>
      <c r="N11" s="23"/>
      <c r="O11" s="23"/>
      <c r="P11" s="23"/>
      <c r="Q11" s="23"/>
      <c r="R11" s="23"/>
      <c r="S11" s="23"/>
      <c r="T11" s="64" t="s">
        <v>42</v>
      </c>
    </row>
    <row r="12" spans="1:20" ht="30" x14ac:dyDescent="0.3">
      <c r="A12" s="19">
        <v>3.1036000000000072</v>
      </c>
      <c r="B12" s="19" t="s">
        <v>312</v>
      </c>
      <c r="C12" s="23" t="s">
        <v>14</v>
      </c>
      <c r="D12" s="19" t="s">
        <v>42</v>
      </c>
      <c r="E12" s="23" t="s">
        <v>313</v>
      </c>
      <c r="F12" s="23"/>
      <c r="G12" s="23" t="s">
        <v>314</v>
      </c>
      <c r="H12" s="64">
        <v>59388</v>
      </c>
      <c r="I12" s="23"/>
      <c r="J12" s="23"/>
      <c r="K12" s="23"/>
      <c r="L12" s="23" t="s">
        <v>45</v>
      </c>
      <c r="M12" s="126"/>
      <c r="N12" s="23"/>
      <c r="O12" s="23"/>
      <c r="P12" s="23"/>
      <c r="Q12" s="23"/>
      <c r="R12" s="23"/>
      <c r="S12" s="23"/>
      <c r="T12" s="64" t="s">
        <v>42</v>
      </c>
    </row>
    <row r="13" spans="1:20" ht="30" x14ac:dyDescent="0.3">
      <c r="A13" s="19">
        <v>3.1037000000000075</v>
      </c>
      <c r="B13" s="19" t="s">
        <v>315</v>
      </c>
      <c r="C13" s="23" t="s">
        <v>14</v>
      </c>
      <c r="D13" s="19" t="s">
        <v>42</v>
      </c>
      <c r="E13" s="23" t="s">
        <v>313</v>
      </c>
      <c r="F13" s="23"/>
      <c r="G13" s="23" t="s">
        <v>316</v>
      </c>
      <c r="H13" s="64">
        <v>7895</v>
      </c>
      <c r="I13" s="23"/>
      <c r="J13" s="23"/>
      <c r="K13" s="23"/>
      <c r="L13" s="23" t="s">
        <v>45</v>
      </c>
      <c r="M13" s="126"/>
      <c r="N13" s="23"/>
      <c r="O13" s="23"/>
      <c r="P13" s="23"/>
      <c r="Q13" s="23"/>
      <c r="R13" s="23"/>
      <c r="S13" s="23"/>
      <c r="T13" s="64" t="s">
        <v>42</v>
      </c>
    </row>
    <row r="14" spans="1:20" ht="30" x14ac:dyDescent="0.3">
      <c r="A14" s="19">
        <v>3.1038000000000077</v>
      </c>
      <c r="B14" s="19" t="s">
        <v>317</v>
      </c>
      <c r="C14" s="23" t="s">
        <v>14</v>
      </c>
      <c r="D14" s="19" t="s">
        <v>42</v>
      </c>
      <c r="E14" s="23" t="s">
        <v>313</v>
      </c>
      <c r="F14" s="23"/>
      <c r="G14" s="102" t="s">
        <v>318</v>
      </c>
      <c r="H14" s="104">
        <v>0</v>
      </c>
      <c r="I14" s="23"/>
      <c r="J14" s="23"/>
      <c r="K14" s="23"/>
      <c r="L14" s="23"/>
      <c r="M14" s="126"/>
      <c r="N14" s="23"/>
      <c r="O14" s="23"/>
      <c r="P14" s="23"/>
      <c r="Q14" s="23"/>
      <c r="R14" s="23"/>
      <c r="S14" s="23" t="s">
        <v>173</v>
      </c>
      <c r="T14" s="64" t="s">
        <v>42</v>
      </c>
    </row>
    <row r="15" spans="1:20" ht="30" x14ac:dyDescent="0.3">
      <c r="A15" s="19">
        <v>3.1039000000000079</v>
      </c>
      <c r="B15" s="19" t="s">
        <v>319</v>
      </c>
      <c r="C15" s="23" t="s">
        <v>14</v>
      </c>
      <c r="D15" s="19" t="s">
        <v>42</v>
      </c>
      <c r="E15" s="23" t="s">
        <v>313</v>
      </c>
      <c r="F15" s="23"/>
      <c r="G15" s="23" t="s">
        <v>320</v>
      </c>
      <c r="H15" s="64">
        <v>42600</v>
      </c>
      <c r="I15" s="23"/>
      <c r="J15" s="23"/>
      <c r="K15" s="23"/>
      <c r="L15" s="23" t="s">
        <v>45</v>
      </c>
      <c r="M15" s="126"/>
      <c r="N15" s="23"/>
      <c r="O15" s="23"/>
      <c r="P15" s="23"/>
      <c r="Q15" s="23"/>
      <c r="R15" s="23"/>
      <c r="S15" s="23"/>
      <c r="T15" s="64" t="s">
        <v>42</v>
      </c>
    </row>
    <row r="16" spans="1:20" ht="21" x14ac:dyDescent="0.3">
      <c r="A16" s="19">
        <v>3.1040000000000081</v>
      </c>
      <c r="B16" s="19" t="s">
        <v>321</v>
      </c>
      <c r="C16" s="23" t="s">
        <v>14</v>
      </c>
      <c r="D16" s="19" t="s">
        <v>42</v>
      </c>
      <c r="E16" s="23" t="s">
        <v>313</v>
      </c>
      <c r="F16" s="23"/>
      <c r="G16" s="23" t="s">
        <v>322</v>
      </c>
      <c r="H16" s="64">
        <v>26500</v>
      </c>
      <c r="I16" s="23"/>
      <c r="J16" s="23"/>
      <c r="K16" s="23"/>
      <c r="L16" s="23" t="s">
        <v>45</v>
      </c>
      <c r="M16" s="126"/>
      <c r="N16" s="23"/>
      <c r="O16" s="23"/>
      <c r="P16" s="23"/>
      <c r="Q16" s="23"/>
      <c r="R16" s="23"/>
      <c r="S16" s="23"/>
      <c r="T16" s="64" t="s">
        <v>42</v>
      </c>
    </row>
    <row r="17" spans="1:20" ht="30" x14ac:dyDescent="0.3">
      <c r="A17" s="19">
        <v>3.1041000000000083</v>
      </c>
      <c r="B17" s="19" t="s">
        <v>323</v>
      </c>
      <c r="C17" s="23" t="s">
        <v>14</v>
      </c>
      <c r="D17" s="19" t="s">
        <v>42</v>
      </c>
      <c r="E17" s="23" t="s">
        <v>324</v>
      </c>
      <c r="F17" s="23"/>
      <c r="G17" s="23" t="s">
        <v>325</v>
      </c>
      <c r="H17" s="64">
        <v>132400</v>
      </c>
      <c r="I17" s="23"/>
      <c r="J17" s="23"/>
      <c r="K17" s="23"/>
      <c r="L17" s="23" t="s">
        <v>45</v>
      </c>
      <c r="M17" s="126"/>
      <c r="N17" s="23"/>
      <c r="O17" s="23"/>
      <c r="P17" s="23"/>
      <c r="Q17" s="23"/>
      <c r="R17" s="23"/>
      <c r="S17" s="23"/>
      <c r="T17" s="64" t="s">
        <v>42</v>
      </c>
    </row>
    <row r="18" spans="1:20" ht="30" x14ac:dyDescent="0.3">
      <c r="A18" s="19">
        <v>3.1042000000000085</v>
      </c>
      <c r="B18" s="19" t="s">
        <v>326</v>
      </c>
      <c r="C18" s="23" t="s">
        <v>14</v>
      </c>
      <c r="D18" s="19" t="s">
        <v>42</v>
      </c>
      <c r="E18" s="23" t="s">
        <v>324</v>
      </c>
      <c r="F18" s="23"/>
      <c r="G18" s="23" t="s">
        <v>327</v>
      </c>
      <c r="H18" s="64">
        <v>16617</v>
      </c>
      <c r="I18" s="23"/>
      <c r="J18" s="23"/>
      <c r="K18" s="23"/>
      <c r="L18" s="23" t="s">
        <v>45</v>
      </c>
      <c r="M18" s="126"/>
      <c r="N18" s="23"/>
      <c r="O18" s="23"/>
      <c r="P18" s="23"/>
      <c r="Q18" s="23"/>
      <c r="R18" s="23"/>
      <c r="S18" s="23"/>
      <c r="T18" s="64" t="s">
        <v>42</v>
      </c>
    </row>
    <row r="19" spans="1:20" ht="30" x14ac:dyDescent="0.3">
      <c r="A19" s="19">
        <v>3.1043000000000087</v>
      </c>
      <c r="B19" s="19" t="s">
        <v>328</v>
      </c>
      <c r="C19" s="23" t="s">
        <v>14</v>
      </c>
      <c r="D19" s="19" t="s">
        <v>42</v>
      </c>
      <c r="E19" s="23" t="s">
        <v>324</v>
      </c>
      <c r="F19" s="23"/>
      <c r="G19" s="102" t="s">
        <v>329</v>
      </c>
      <c r="H19" s="104">
        <v>0</v>
      </c>
      <c r="I19" s="23"/>
      <c r="J19" s="23"/>
      <c r="K19" s="23"/>
      <c r="L19" s="23"/>
      <c r="M19" s="126"/>
      <c r="N19" s="23"/>
      <c r="O19" s="23"/>
      <c r="P19" s="23"/>
      <c r="Q19" s="23"/>
      <c r="R19" s="23"/>
      <c r="S19" s="23" t="s">
        <v>173</v>
      </c>
      <c r="T19" s="64" t="s">
        <v>42</v>
      </c>
    </row>
    <row r="20" spans="1:20" ht="21" x14ac:dyDescent="0.3">
      <c r="A20" s="19">
        <v>3.1044000000000089</v>
      </c>
      <c r="B20" s="19" t="s">
        <v>330</v>
      </c>
      <c r="C20" s="23" t="s">
        <v>14</v>
      </c>
      <c r="D20" s="19" t="s">
        <v>42</v>
      </c>
      <c r="E20" s="23" t="s">
        <v>331</v>
      </c>
      <c r="F20" s="23"/>
      <c r="G20" s="23" t="s">
        <v>332</v>
      </c>
      <c r="H20" s="64">
        <v>12800</v>
      </c>
      <c r="I20" s="23"/>
      <c r="J20" s="23"/>
      <c r="K20" s="23"/>
      <c r="L20" s="23" t="s">
        <v>45</v>
      </c>
      <c r="M20" s="126"/>
      <c r="N20" s="23"/>
      <c r="O20" s="23"/>
      <c r="P20" s="23"/>
      <c r="Q20" s="23"/>
      <c r="R20" s="23"/>
      <c r="S20" s="23"/>
      <c r="T20" s="64" t="s">
        <v>42</v>
      </c>
    </row>
    <row r="21" spans="1:20" ht="21" x14ac:dyDescent="0.3">
      <c r="A21" s="19">
        <v>3.1045000000000091</v>
      </c>
      <c r="B21" s="19" t="s">
        <v>333</v>
      </c>
      <c r="C21" s="23" t="s">
        <v>14</v>
      </c>
      <c r="D21" s="19" t="s">
        <v>42</v>
      </c>
      <c r="E21" s="23" t="s">
        <v>331</v>
      </c>
      <c r="F21" s="23"/>
      <c r="G21" s="23" t="s">
        <v>334</v>
      </c>
      <c r="H21" s="64">
        <v>21250</v>
      </c>
      <c r="I21" s="23"/>
      <c r="J21" s="23"/>
      <c r="K21" s="23"/>
      <c r="L21" s="23" t="s">
        <v>45</v>
      </c>
      <c r="M21" s="126"/>
      <c r="N21" s="23"/>
      <c r="O21" s="23"/>
      <c r="P21" s="23"/>
      <c r="Q21" s="23"/>
      <c r="R21" s="23"/>
      <c r="S21" s="23"/>
      <c r="T21" s="64" t="s">
        <v>42</v>
      </c>
    </row>
    <row r="22" spans="1:20" ht="30" x14ac:dyDescent="0.3">
      <c r="A22" s="19">
        <v>3.1046000000000094</v>
      </c>
      <c r="B22" s="19" t="s">
        <v>335</v>
      </c>
      <c r="C22" s="23" t="s">
        <v>14</v>
      </c>
      <c r="D22" s="19" t="s">
        <v>42</v>
      </c>
      <c r="E22" s="23" t="s">
        <v>336</v>
      </c>
      <c r="F22" s="23"/>
      <c r="G22" s="23" t="s">
        <v>337</v>
      </c>
      <c r="H22" s="64">
        <v>45588</v>
      </c>
      <c r="I22" s="23"/>
      <c r="J22" s="23"/>
      <c r="K22" s="23"/>
      <c r="L22" s="23" t="s">
        <v>45</v>
      </c>
      <c r="M22" s="126"/>
      <c r="N22" s="23"/>
      <c r="O22" s="23"/>
      <c r="P22" s="23"/>
      <c r="Q22" s="23"/>
      <c r="R22" s="23"/>
      <c r="S22" s="23"/>
      <c r="T22" s="64" t="s">
        <v>42</v>
      </c>
    </row>
    <row r="23" spans="1:20" ht="30" x14ac:dyDescent="0.3">
      <c r="A23" s="19">
        <v>3.1047000000000096</v>
      </c>
      <c r="B23" s="19" t="s">
        <v>338</v>
      </c>
      <c r="C23" s="23" t="s">
        <v>14</v>
      </c>
      <c r="D23" s="19" t="s">
        <v>42</v>
      </c>
      <c r="E23" s="23" t="s">
        <v>336</v>
      </c>
      <c r="F23" s="23"/>
      <c r="G23" s="23" t="s">
        <v>339</v>
      </c>
      <c r="H23" s="64">
        <v>48702</v>
      </c>
      <c r="I23" s="23"/>
      <c r="J23" s="23"/>
      <c r="K23" s="23"/>
      <c r="L23" s="23" t="s">
        <v>45</v>
      </c>
      <c r="M23" s="126"/>
      <c r="N23" s="23"/>
      <c r="O23" s="23"/>
      <c r="P23" s="23"/>
      <c r="Q23" s="23"/>
      <c r="R23" s="23"/>
      <c r="S23" s="23"/>
      <c r="T23" s="64" t="s">
        <v>42</v>
      </c>
    </row>
    <row r="24" spans="1:20" ht="30" x14ac:dyDescent="0.3">
      <c r="A24" s="19">
        <v>3.1048000000000098</v>
      </c>
      <c r="B24" s="19" t="s">
        <v>340</v>
      </c>
      <c r="C24" s="23" t="s">
        <v>14</v>
      </c>
      <c r="D24" s="19" t="s">
        <v>42</v>
      </c>
      <c r="E24" s="23" t="s">
        <v>336</v>
      </c>
      <c r="F24" s="23"/>
      <c r="G24" s="23" t="s">
        <v>341</v>
      </c>
      <c r="H24" s="64">
        <v>11820</v>
      </c>
      <c r="I24" s="23"/>
      <c r="J24" s="23"/>
      <c r="K24" s="23"/>
      <c r="L24" s="23" t="s">
        <v>45</v>
      </c>
      <c r="M24" s="126"/>
      <c r="N24" s="23"/>
      <c r="O24" s="23"/>
      <c r="P24" s="23"/>
      <c r="Q24" s="23"/>
      <c r="R24" s="23"/>
      <c r="S24" s="23"/>
      <c r="T24" s="64" t="s">
        <v>42</v>
      </c>
    </row>
    <row r="25" spans="1:20" ht="30" x14ac:dyDescent="0.3">
      <c r="A25" s="19">
        <v>3.10490000000001</v>
      </c>
      <c r="B25" s="19" t="s">
        <v>342</v>
      </c>
      <c r="C25" s="23" t="s">
        <v>14</v>
      </c>
      <c r="D25" s="19" t="s">
        <v>42</v>
      </c>
      <c r="E25" s="23" t="s">
        <v>336</v>
      </c>
      <c r="F25" s="23"/>
      <c r="G25" s="23" t="s">
        <v>343</v>
      </c>
      <c r="H25" s="64">
        <v>11820</v>
      </c>
      <c r="I25" s="23"/>
      <c r="J25" s="23"/>
      <c r="K25" s="23"/>
      <c r="L25" s="23" t="s">
        <v>45</v>
      </c>
      <c r="M25" s="126"/>
      <c r="N25" s="23"/>
      <c r="O25" s="23"/>
      <c r="P25" s="23"/>
      <c r="Q25" s="23"/>
      <c r="R25" s="23"/>
      <c r="S25" s="23"/>
      <c r="T25" s="64" t="s">
        <v>42</v>
      </c>
    </row>
    <row r="26" spans="1:20" ht="30" x14ac:dyDescent="0.3">
      <c r="A26" s="19">
        <v>3.1050000000000102</v>
      </c>
      <c r="B26" s="19" t="s">
        <v>344</v>
      </c>
      <c r="C26" s="23" t="s">
        <v>14</v>
      </c>
      <c r="D26" s="19" t="s">
        <v>42</v>
      </c>
      <c r="E26" s="23" t="s">
        <v>336</v>
      </c>
      <c r="F26" s="23"/>
      <c r="G26" s="23" t="s">
        <v>345</v>
      </c>
      <c r="H26" s="64">
        <v>19640</v>
      </c>
      <c r="I26" s="23"/>
      <c r="J26" s="23"/>
      <c r="K26" s="23"/>
      <c r="L26" s="23" t="s">
        <v>45</v>
      </c>
      <c r="M26" s="126"/>
      <c r="N26" s="23"/>
      <c r="O26" s="23"/>
      <c r="P26" s="23"/>
      <c r="Q26" s="23"/>
      <c r="R26" s="23"/>
      <c r="S26" s="23"/>
      <c r="T26" s="64" t="s">
        <v>42</v>
      </c>
    </row>
    <row r="27" spans="1:20" ht="30" x14ac:dyDescent="0.3">
      <c r="A27" s="19">
        <v>3.1051000000000104</v>
      </c>
      <c r="B27" s="19" t="s">
        <v>346</v>
      </c>
      <c r="C27" s="23" t="s">
        <v>14</v>
      </c>
      <c r="D27" s="19" t="s">
        <v>47</v>
      </c>
      <c r="E27" s="23" t="s">
        <v>336</v>
      </c>
      <c r="F27" s="23"/>
      <c r="G27" s="23" t="s">
        <v>347</v>
      </c>
      <c r="H27" s="64">
        <v>315520</v>
      </c>
      <c r="I27" s="23"/>
      <c r="J27" s="23"/>
      <c r="K27" s="23"/>
      <c r="L27" s="23" t="s">
        <v>50</v>
      </c>
      <c r="M27" s="126">
        <v>6</v>
      </c>
      <c r="N27" s="23"/>
      <c r="O27" s="23"/>
      <c r="P27" s="23"/>
      <c r="Q27" s="23"/>
      <c r="R27" s="23"/>
      <c r="S27" s="23"/>
      <c r="T27" s="64" t="s">
        <v>58</v>
      </c>
    </row>
    <row r="28" spans="1:20" ht="21" x14ac:dyDescent="0.3">
      <c r="A28" s="19">
        <v>3.1052000000000106</v>
      </c>
      <c r="B28" s="19" t="s">
        <v>348</v>
      </c>
      <c r="C28" s="23" t="s">
        <v>14</v>
      </c>
      <c r="D28" s="19" t="s">
        <v>42</v>
      </c>
      <c r="E28" s="23" t="s">
        <v>336</v>
      </c>
      <c r="F28" s="23"/>
      <c r="G28" s="23" t="s">
        <v>349</v>
      </c>
      <c r="H28" s="64">
        <v>58320</v>
      </c>
      <c r="I28" s="23"/>
      <c r="J28" s="23"/>
      <c r="K28" s="23"/>
      <c r="L28" s="23" t="s">
        <v>45</v>
      </c>
      <c r="M28" s="126"/>
      <c r="N28" s="23"/>
      <c r="O28" s="23"/>
      <c r="P28" s="23"/>
      <c r="Q28" s="23"/>
      <c r="R28" s="23"/>
      <c r="S28" s="23"/>
      <c r="T28" s="64" t="s">
        <v>42</v>
      </c>
    </row>
    <row r="29" spans="1:20" ht="30" x14ac:dyDescent="0.3">
      <c r="A29" s="19">
        <v>3.1053000000000108</v>
      </c>
      <c r="B29" s="19" t="s">
        <v>350</v>
      </c>
      <c r="C29" s="23" t="s">
        <v>14</v>
      </c>
      <c r="D29" s="19" t="s">
        <v>42</v>
      </c>
      <c r="E29" s="23" t="s">
        <v>336</v>
      </c>
      <c r="F29" s="23"/>
      <c r="G29" s="23" t="s">
        <v>351</v>
      </c>
      <c r="H29" s="64">
        <v>72400</v>
      </c>
      <c r="I29" s="23"/>
      <c r="J29" s="23"/>
      <c r="K29" s="23"/>
      <c r="L29" s="23" t="s">
        <v>45</v>
      </c>
      <c r="M29" s="126"/>
      <c r="N29" s="23"/>
      <c r="O29" s="23"/>
      <c r="P29" s="23"/>
      <c r="Q29" s="23"/>
      <c r="R29" s="23"/>
      <c r="S29" s="23"/>
      <c r="T29" s="64" t="s">
        <v>42</v>
      </c>
    </row>
    <row r="30" spans="1:20" ht="60" x14ac:dyDescent="0.3">
      <c r="A30" s="19">
        <v>3.105400000000011</v>
      </c>
      <c r="B30" s="19" t="s">
        <v>352</v>
      </c>
      <c r="C30" s="23" t="s">
        <v>14</v>
      </c>
      <c r="D30" s="19" t="s">
        <v>42</v>
      </c>
      <c r="E30" s="23" t="s">
        <v>336</v>
      </c>
      <c r="F30" s="23"/>
      <c r="G30" s="23" t="s">
        <v>353</v>
      </c>
      <c r="H30" s="64">
        <v>0</v>
      </c>
      <c r="I30" s="23"/>
      <c r="J30" s="23"/>
      <c r="K30" s="23"/>
      <c r="L30" s="23" t="s">
        <v>45</v>
      </c>
      <c r="M30" s="126"/>
      <c r="N30" s="23"/>
      <c r="O30" s="23"/>
      <c r="P30" s="23"/>
      <c r="Q30" s="23"/>
      <c r="R30" s="23"/>
      <c r="S30" s="23" t="s">
        <v>354</v>
      </c>
      <c r="T30" s="64" t="s">
        <v>42</v>
      </c>
    </row>
    <row r="31" spans="1:20" ht="21" x14ac:dyDescent="0.3">
      <c r="A31" s="19">
        <v>3.1055000000000113</v>
      </c>
      <c r="B31" s="19" t="s">
        <v>355</v>
      </c>
      <c r="C31" s="23" t="s">
        <v>14</v>
      </c>
      <c r="D31" s="19" t="s">
        <v>42</v>
      </c>
      <c r="E31" s="23" t="s">
        <v>336</v>
      </c>
      <c r="F31" s="23"/>
      <c r="G31" s="23" t="s">
        <v>356</v>
      </c>
      <c r="H31" s="64">
        <v>36240</v>
      </c>
      <c r="I31" s="23"/>
      <c r="J31" s="23"/>
      <c r="K31" s="23"/>
      <c r="L31" s="23" t="s">
        <v>45</v>
      </c>
      <c r="M31" s="126"/>
      <c r="N31" s="23"/>
      <c r="O31" s="23"/>
      <c r="P31" s="23"/>
      <c r="Q31" s="23"/>
      <c r="R31" s="23"/>
      <c r="S31" s="23"/>
      <c r="T31" s="64" t="s">
        <v>42</v>
      </c>
    </row>
    <row r="32" spans="1:20" ht="21" x14ac:dyDescent="0.3">
      <c r="A32" s="19">
        <v>3.1056000000000115</v>
      </c>
      <c r="B32" s="19" t="s">
        <v>357</v>
      </c>
      <c r="C32" s="23" t="s">
        <v>14</v>
      </c>
      <c r="D32" s="19" t="s">
        <v>42</v>
      </c>
      <c r="E32" s="23" t="s">
        <v>336</v>
      </c>
      <c r="F32" s="23"/>
      <c r="G32" s="23" t="s">
        <v>358</v>
      </c>
      <c r="H32" s="64">
        <v>34480</v>
      </c>
      <c r="I32" s="23"/>
      <c r="J32" s="23"/>
      <c r="K32" s="23"/>
      <c r="L32" s="23" t="s">
        <v>45</v>
      </c>
      <c r="M32" s="126"/>
      <c r="N32" s="23"/>
      <c r="O32" s="23"/>
      <c r="P32" s="23"/>
      <c r="Q32" s="23"/>
      <c r="R32" s="23"/>
      <c r="S32" s="23"/>
      <c r="T32" s="64" t="s">
        <v>42</v>
      </c>
    </row>
    <row r="33" spans="1:20" ht="21" x14ac:dyDescent="0.3">
      <c r="A33" s="19">
        <v>3.1057000000000117</v>
      </c>
      <c r="B33" s="19" t="s">
        <v>359</v>
      </c>
      <c r="C33" s="23" t="s">
        <v>14</v>
      </c>
      <c r="D33" s="19" t="s">
        <v>42</v>
      </c>
      <c r="E33" s="23" t="s">
        <v>336</v>
      </c>
      <c r="F33" s="23"/>
      <c r="G33" s="23" t="s">
        <v>360</v>
      </c>
      <c r="H33" s="64">
        <v>24240</v>
      </c>
      <c r="I33" s="23"/>
      <c r="J33" s="23"/>
      <c r="K33" s="23"/>
      <c r="L33" s="23"/>
      <c r="M33" s="126"/>
      <c r="N33" s="23"/>
      <c r="O33" s="23"/>
      <c r="P33" s="23"/>
      <c r="Q33" s="23"/>
      <c r="R33" s="23"/>
      <c r="S33" s="23" t="s">
        <v>361</v>
      </c>
      <c r="T33" s="64" t="s">
        <v>42</v>
      </c>
    </row>
    <row r="34" spans="1:20" ht="30" x14ac:dyDescent="0.3">
      <c r="A34" s="19">
        <v>3.1058000000000119</v>
      </c>
      <c r="B34" s="19" t="s">
        <v>362</v>
      </c>
      <c r="C34" s="23" t="s">
        <v>14</v>
      </c>
      <c r="D34" s="19" t="s">
        <v>42</v>
      </c>
      <c r="E34" s="23" t="s">
        <v>363</v>
      </c>
      <c r="F34" s="23"/>
      <c r="G34" s="23" t="s">
        <v>364</v>
      </c>
      <c r="H34" s="64">
        <v>14600</v>
      </c>
      <c r="I34" s="23"/>
      <c r="J34" s="23"/>
      <c r="K34" s="23"/>
      <c r="L34" s="23" t="s">
        <v>45</v>
      </c>
      <c r="M34" s="126"/>
      <c r="N34" s="23"/>
      <c r="O34" s="23"/>
      <c r="P34" s="23"/>
      <c r="Q34" s="23"/>
      <c r="R34" s="23"/>
      <c r="S34" s="23"/>
      <c r="T34" s="64" t="s">
        <v>42</v>
      </c>
    </row>
    <row r="35" spans="1:20" ht="21" x14ac:dyDescent="0.3">
      <c r="A35" s="19">
        <v>3.1059000000000121</v>
      </c>
      <c r="B35" s="19" t="s">
        <v>365</v>
      </c>
      <c r="C35" s="23" t="s">
        <v>14</v>
      </c>
      <c r="D35" s="19" t="s">
        <v>42</v>
      </c>
      <c r="E35" s="23" t="s">
        <v>363</v>
      </c>
      <c r="F35" s="23"/>
      <c r="G35" s="23" t="s">
        <v>358</v>
      </c>
      <c r="H35" s="64">
        <v>21250</v>
      </c>
      <c r="I35" s="23"/>
      <c r="J35" s="23"/>
      <c r="K35" s="23"/>
      <c r="L35" s="23" t="s">
        <v>45</v>
      </c>
      <c r="M35" s="126"/>
      <c r="N35" s="23"/>
      <c r="O35" s="23"/>
      <c r="P35" s="23"/>
      <c r="Q35" s="23"/>
      <c r="R35" s="23"/>
      <c r="S35" s="23"/>
      <c r="T35" s="64" t="s">
        <v>42</v>
      </c>
    </row>
    <row r="36" spans="1:20" ht="30" x14ac:dyDescent="0.3">
      <c r="A36" s="19">
        <v>3.1060000000000123</v>
      </c>
      <c r="B36" s="19" t="s">
        <v>366</v>
      </c>
      <c r="C36" s="23" t="s">
        <v>14</v>
      </c>
      <c r="D36" s="19" t="s">
        <v>42</v>
      </c>
      <c r="E36" s="23" t="s">
        <v>363</v>
      </c>
      <c r="F36" s="23"/>
      <c r="G36" s="23" t="s">
        <v>367</v>
      </c>
      <c r="H36" s="64">
        <v>4064.7559999999994</v>
      </c>
      <c r="I36" s="23"/>
      <c r="J36" s="23"/>
      <c r="K36" s="23"/>
      <c r="L36" s="23" t="s">
        <v>45</v>
      </c>
      <c r="M36" s="126"/>
      <c r="N36" s="23"/>
      <c r="O36" s="23"/>
      <c r="P36" s="23"/>
      <c r="Q36" s="23"/>
      <c r="R36" s="23"/>
      <c r="S36" s="23"/>
      <c r="T36" s="64" t="s">
        <v>42</v>
      </c>
    </row>
    <row r="37" spans="1:20" ht="30" x14ac:dyDescent="0.3">
      <c r="A37" s="19">
        <v>3.1061000000000125</v>
      </c>
      <c r="B37" s="19" t="s">
        <v>368</v>
      </c>
      <c r="C37" s="23" t="s">
        <v>14</v>
      </c>
      <c r="D37" s="19" t="s">
        <v>42</v>
      </c>
      <c r="E37" s="23" t="s">
        <v>369</v>
      </c>
      <c r="F37" s="23"/>
      <c r="G37" s="23" t="s">
        <v>370</v>
      </c>
      <c r="H37" s="64">
        <v>138572</v>
      </c>
      <c r="I37" s="23"/>
      <c r="J37" s="23"/>
      <c r="K37" s="23"/>
      <c r="L37" s="23" t="s">
        <v>45</v>
      </c>
      <c r="M37" s="126"/>
      <c r="N37" s="23"/>
      <c r="O37" s="23"/>
      <c r="P37" s="23"/>
      <c r="Q37" s="23"/>
      <c r="R37" s="23"/>
      <c r="S37" s="23"/>
      <c r="T37" s="64" t="s">
        <v>42</v>
      </c>
    </row>
    <row r="38" spans="1:20" ht="30" x14ac:dyDescent="0.3">
      <c r="A38" s="19">
        <v>3.1062000000000127</v>
      </c>
      <c r="B38" s="19" t="s">
        <v>371</v>
      </c>
      <c r="C38" s="23" t="s">
        <v>14</v>
      </c>
      <c r="D38" s="19" t="s">
        <v>42</v>
      </c>
      <c r="E38" s="23" t="s">
        <v>369</v>
      </c>
      <c r="F38" s="23"/>
      <c r="G38" s="23" t="s">
        <v>372</v>
      </c>
      <c r="H38" s="64">
        <v>169680</v>
      </c>
      <c r="I38" s="23"/>
      <c r="J38" s="23"/>
      <c r="K38" s="23"/>
      <c r="L38" s="23" t="s">
        <v>45</v>
      </c>
      <c r="M38" s="126"/>
      <c r="N38" s="23"/>
      <c r="O38" s="23"/>
      <c r="P38" s="23"/>
      <c r="Q38" s="23"/>
      <c r="R38" s="23"/>
      <c r="S38" s="23"/>
      <c r="T38" s="64" t="s">
        <v>42</v>
      </c>
    </row>
    <row r="39" spans="1:20" ht="30" x14ac:dyDescent="0.3">
      <c r="A39" s="19">
        <v>3.1063000000000129</v>
      </c>
      <c r="B39" s="19" t="s">
        <v>373</v>
      </c>
      <c r="C39" s="23" t="s">
        <v>14</v>
      </c>
      <c r="D39" s="19" t="s">
        <v>42</v>
      </c>
      <c r="E39" s="23" t="s">
        <v>369</v>
      </c>
      <c r="F39" s="23"/>
      <c r="G39" s="23" t="s">
        <v>374</v>
      </c>
      <c r="H39" s="64">
        <v>27199</v>
      </c>
      <c r="I39" s="23"/>
      <c r="J39" s="23"/>
      <c r="K39" s="23"/>
      <c r="L39" s="23" t="s">
        <v>45</v>
      </c>
      <c r="M39" s="126"/>
      <c r="N39" s="23"/>
      <c r="O39" s="23"/>
      <c r="P39" s="23"/>
      <c r="Q39" s="23"/>
      <c r="R39" s="23"/>
      <c r="S39" s="23"/>
      <c r="T39" s="64" t="s">
        <v>42</v>
      </c>
    </row>
    <row r="40" spans="1:20" ht="30" x14ac:dyDescent="0.3">
      <c r="A40" s="19">
        <v>3.1064000000000132</v>
      </c>
      <c r="B40" s="19" t="s">
        <v>375</v>
      </c>
      <c r="C40" s="23" t="s">
        <v>14</v>
      </c>
      <c r="D40" s="19" t="s">
        <v>42</v>
      </c>
      <c r="E40" s="23" t="s">
        <v>369</v>
      </c>
      <c r="F40" s="23"/>
      <c r="G40" s="23" t="s">
        <v>376</v>
      </c>
      <c r="H40" s="64">
        <v>21692</v>
      </c>
      <c r="I40" s="23"/>
      <c r="J40" s="23"/>
      <c r="K40" s="23"/>
      <c r="L40" s="23" t="s">
        <v>45</v>
      </c>
      <c r="M40" s="126"/>
      <c r="N40" s="23"/>
      <c r="O40" s="23"/>
      <c r="P40" s="23"/>
      <c r="Q40" s="23"/>
      <c r="R40" s="23"/>
      <c r="S40" s="23"/>
      <c r="T40" s="64" t="s">
        <v>42</v>
      </c>
    </row>
    <row r="41" spans="1:20" ht="30" x14ac:dyDescent="0.3">
      <c r="A41" s="19">
        <v>3.1065000000000134</v>
      </c>
      <c r="B41" s="19" t="s">
        <v>377</v>
      </c>
      <c r="C41" s="23" t="s">
        <v>14</v>
      </c>
      <c r="D41" s="19" t="s">
        <v>42</v>
      </c>
      <c r="E41" s="23" t="s">
        <v>369</v>
      </c>
      <c r="F41" s="23"/>
      <c r="G41" s="23" t="s">
        <v>378</v>
      </c>
      <c r="H41" s="64">
        <v>56678</v>
      </c>
      <c r="I41" s="23"/>
      <c r="J41" s="23"/>
      <c r="K41" s="23"/>
      <c r="L41" s="23" t="s">
        <v>45</v>
      </c>
      <c r="M41" s="126"/>
      <c r="N41" s="23"/>
      <c r="O41" s="23"/>
      <c r="P41" s="23"/>
      <c r="Q41" s="23"/>
      <c r="R41" s="23"/>
      <c r="S41" s="23"/>
      <c r="T41" s="64" t="s">
        <v>42</v>
      </c>
    </row>
    <row r="42" spans="1:20" ht="30" x14ac:dyDescent="0.3">
      <c r="A42" s="19">
        <v>3.1066000000000136</v>
      </c>
      <c r="B42" s="19" t="s">
        <v>379</v>
      </c>
      <c r="C42" s="23" t="s">
        <v>14</v>
      </c>
      <c r="D42" s="19" t="s">
        <v>42</v>
      </c>
      <c r="E42" s="23" t="s">
        <v>369</v>
      </c>
      <c r="F42" s="23"/>
      <c r="G42" s="23" t="s">
        <v>380</v>
      </c>
      <c r="H42" s="64">
        <v>8900</v>
      </c>
      <c r="I42" s="23"/>
      <c r="J42" s="23"/>
      <c r="K42" s="23"/>
      <c r="L42" s="23" t="s">
        <v>45</v>
      </c>
      <c r="M42" s="126"/>
      <c r="N42" s="23"/>
      <c r="O42" s="23"/>
      <c r="P42" s="23"/>
      <c r="Q42" s="23"/>
      <c r="R42" s="23"/>
      <c r="S42" s="23"/>
      <c r="T42" s="64" t="s">
        <v>42</v>
      </c>
    </row>
    <row r="43" spans="1:20" ht="45" x14ac:dyDescent="0.3">
      <c r="A43" s="19">
        <v>3.1067000000000138</v>
      </c>
      <c r="B43" s="19" t="s">
        <v>381</v>
      </c>
      <c r="C43" s="23" t="s">
        <v>14</v>
      </c>
      <c r="D43" s="19" t="s">
        <v>42</v>
      </c>
      <c r="E43" s="23" t="s">
        <v>369</v>
      </c>
      <c r="F43" s="23"/>
      <c r="G43" s="23" t="s">
        <v>382</v>
      </c>
      <c r="H43" s="64">
        <v>14500</v>
      </c>
      <c r="I43" s="23"/>
      <c r="J43" s="23"/>
      <c r="K43" s="23"/>
      <c r="L43" s="23" t="s">
        <v>45</v>
      </c>
      <c r="M43" s="126"/>
      <c r="N43" s="23"/>
      <c r="O43" s="23"/>
      <c r="P43" s="23"/>
      <c r="Q43" s="23"/>
      <c r="R43" s="23"/>
      <c r="S43" s="23"/>
      <c r="T43" s="64" t="s">
        <v>42</v>
      </c>
    </row>
    <row r="44" spans="1:20" ht="30" x14ac:dyDescent="0.3">
      <c r="A44" s="19">
        <v>3.106800000000014</v>
      </c>
      <c r="B44" s="19" t="s">
        <v>383</v>
      </c>
      <c r="C44" s="23" t="s">
        <v>14</v>
      </c>
      <c r="D44" s="19" t="s">
        <v>42</v>
      </c>
      <c r="E44" s="23" t="s">
        <v>369</v>
      </c>
      <c r="F44" s="23"/>
      <c r="G44" s="23" t="s">
        <v>384</v>
      </c>
      <c r="H44" s="64">
        <v>53244</v>
      </c>
      <c r="I44" s="23"/>
      <c r="J44" s="23"/>
      <c r="K44" s="23"/>
      <c r="L44" s="23" t="s">
        <v>45</v>
      </c>
      <c r="M44" s="126"/>
      <c r="N44" s="23"/>
      <c r="O44" s="23"/>
      <c r="P44" s="23"/>
      <c r="Q44" s="23"/>
      <c r="R44" s="23"/>
      <c r="S44" s="23"/>
      <c r="T44" s="64" t="s">
        <v>42</v>
      </c>
    </row>
    <row r="45" spans="1:20" ht="30" x14ac:dyDescent="0.3">
      <c r="A45" s="19">
        <v>3.1069000000000142</v>
      </c>
      <c r="B45" s="19" t="s">
        <v>385</v>
      </c>
      <c r="C45" s="23" t="s">
        <v>14</v>
      </c>
      <c r="D45" s="19" t="s">
        <v>42</v>
      </c>
      <c r="E45" s="23" t="s">
        <v>369</v>
      </c>
      <c r="F45" s="23"/>
      <c r="G45" s="23" t="s">
        <v>386</v>
      </c>
      <c r="H45" s="64">
        <v>5300</v>
      </c>
      <c r="I45" s="23"/>
      <c r="J45" s="23"/>
      <c r="K45" s="23"/>
      <c r="L45" s="23" t="s">
        <v>45</v>
      </c>
      <c r="M45" s="126"/>
      <c r="N45" s="23"/>
      <c r="O45" s="23"/>
      <c r="P45" s="23"/>
      <c r="Q45" s="23"/>
      <c r="R45" s="23"/>
      <c r="S45" s="23"/>
      <c r="T45" s="64" t="s">
        <v>42</v>
      </c>
    </row>
    <row r="46" spans="1:20" ht="30" x14ac:dyDescent="0.3">
      <c r="A46" s="19">
        <v>3.1070000000000144</v>
      </c>
      <c r="B46" s="19" t="s">
        <v>387</v>
      </c>
      <c r="C46" s="23" t="s">
        <v>14</v>
      </c>
      <c r="D46" s="19" t="s">
        <v>42</v>
      </c>
      <c r="E46" s="23" t="s">
        <v>369</v>
      </c>
      <c r="F46" s="23"/>
      <c r="G46" s="23" t="s">
        <v>388</v>
      </c>
      <c r="H46" s="64">
        <v>8540</v>
      </c>
      <c r="I46" s="23"/>
      <c r="J46" s="23"/>
      <c r="K46" s="23"/>
      <c r="L46" s="23" t="s">
        <v>45</v>
      </c>
      <c r="M46" s="126"/>
      <c r="N46" s="23"/>
      <c r="O46" s="23"/>
      <c r="P46" s="23"/>
      <c r="Q46" s="23"/>
      <c r="R46" s="23"/>
      <c r="S46" s="23"/>
      <c r="T46" s="64" t="s">
        <v>42</v>
      </c>
    </row>
    <row r="47" spans="1:20" ht="30" x14ac:dyDescent="0.3">
      <c r="A47" s="19">
        <v>3.1071000000000146</v>
      </c>
      <c r="B47" s="19" t="s">
        <v>389</v>
      </c>
      <c r="C47" s="23" t="s">
        <v>14</v>
      </c>
      <c r="D47" s="19" t="s">
        <v>42</v>
      </c>
      <c r="E47" s="23" t="s">
        <v>369</v>
      </c>
      <c r="F47" s="23"/>
      <c r="G47" s="102" t="s">
        <v>390</v>
      </c>
      <c r="H47" s="104">
        <v>0</v>
      </c>
      <c r="I47" s="23"/>
      <c r="J47" s="23"/>
      <c r="K47" s="23"/>
      <c r="L47" s="23"/>
      <c r="M47" s="126"/>
      <c r="N47" s="23"/>
      <c r="O47" s="23"/>
      <c r="P47" s="23"/>
      <c r="Q47" s="23"/>
      <c r="R47" s="23"/>
      <c r="S47" s="23" t="s">
        <v>75</v>
      </c>
      <c r="T47" s="64" t="s">
        <v>42</v>
      </c>
    </row>
    <row r="48" spans="1:20" ht="30" x14ac:dyDescent="0.3">
      <c r="A48" s="19">
        <v>3.1072000000000148</v>
      </c>
      <c r="B48" s="19" t="s">
        <v>391</v>
      </c>
      <c r="C48" s="23" t="s">
        <v>14</v>
      </c>
      <c r="D48" s="19" t="s">
        <v>42</v>
      </c>
      <c r="E48" s="23" t="s">
        <v>369</v>
      </c>
      <c r="F48" s="23"/>
      <c r="G48" s="102" t="s">
        <v>392</v>
      </c>
      <c r="H48" s="104">
        <v>0</v>
      </c>
      <c r="I48" s="23"/>
      <c r="J48" s="23"/>
      <c r="K48" s="23"/>
      <c r="L48" s="23"/>
      <c r="M48" s="126"/>
      <c r="N48" s="23"/>
      <c r="O48" s="23"/>
      <c r="P48" s="23"/>
      <c r="Q48" s="23"/>
      <c r="R48" s="23"/>
      <c r="S48" s="23" t="s">
        <v>75</v>
      </c>
      <c r="T48" s="64" t="s">
        <v>42</v>
      </c>
    </row>
    <row r="49" spans="1:20" ht="30" x14ac:dyDescent="0.3">
      <c r="A49" s="19">
        <v>3.1073000000000151</v>
      </c>
      <c r="B49" s="19" t="s">
        <v>393</v>
      </c>
      <c r="C49" s="23" t="s">
        <v>14</v>
      </c>
      <c r="D49" s="19" t="s">
        <v>42</v>
      </c>
      <c r="E49" s="23" t="s">
        <v>369</v>
      </c>
      <c r="F49" s="23"/>
      <c r="G49" s="102" t="s">
        <v>394</v>
      </c>
      <c r="H49" s="104">
        <v>0</v>
      </c>
      <c r="I49" s="23"/>
      <c r="J49" s="23"/>
      <c r="K49" s="23"/>
      <c r="L49" s="23"/>
      <c r="M49" s="126"/>
      <c r="N49" s="23"/>
      <c r="O49" s="23"/>
      <c r="P49" s="23"/>
      <c r="Q49" s="23"/>
      <c r="R49" s="23"/>
      <c r="S49" s="23" t="s">
        <v>75</v>
      </c>
      <c r="T49" s="64" t="s">
        <v>42</v>
      </c>
    </row>
    <row r="50" spans="1:20" ht="21" x14ac:dyDescent="0.3">
      <c r="A50" s="19">
        <v>3.1074000000000153</v>
      </c>
      <c r="B50" s="19" t="s">
        <v>395</v>
      </c>
      <c r="C50" s="23" t="s">
        <v>14</v>
      </c>
      <c r="D50" s="19" t="s">
        <v>42</v>
      </c>
      <c r="E50" s="23" t="s">
        <v>369</v>
      </c>
      <c r="F50" s="23"/>
      <c r="G50" s="23" t="s">
        <v>396</v>
      </c>
      <c r="H50" s="64">
        <v>48256</v>
      </c>
      <c r="I50" s="23"/>
      <c r="J50" s="23"/>
      <c r="K50" s="23"/>
      <c r="L50" s="23" t="s">
        <v>45</v>
      </c>
      <c r="M50" s="126"/>
      <c r="N50" s="23"/>
      <c r="O50" s="23"/>
      <c r="P50" s="23"/>
      <c r="Q50" s="23"/>
      <c r="R50" s="23"/>
      <c r="S50" s="23"/>
      <c r="T50" s="64" t="s">
        <v>42</v>
      </c>
    </row>
    <row r="51" spans="1:20" ht="30" x14ac:dyDescent="0.3">
      <c r="A51" s="19">
        <v>3.1075000000000155</v>
      </c>
      <c r="B51" s="19" t="s">
        <v>397</v>
      </c>
      <c r="C51" s="23" t="s">
        <v>14</v>
      </c>
      <c r="D51" s="19" t="s">
        <v>42</v>
      </c>
      <c r="E51" s="23" t="s">
        <v>369</v>
      </c>
      <c r="F51" s="23"/>
      <c r="G51" s="23" t="s">
        <v>398</v>
      </c>
      <c r="H51" s="64">
        <v>173000</v>
      </c>
      <c r="I51" s="23"/>
      <c r="J51" s="23"/>
      <c r="K51" s="23"/>
      <c r="L51" s="23" t="s">
        <v>45</v>
      </c>
      <c r="M51" s="126"/>
      <c r="N51" s="23"/>
      <c r="O51" s="23"/>
      <c r="P51" s="23"/>
      <c r="Q51" s="23"/>
      <c r="R51" s="23"/>
      <c r="S51" s="23" t="s">
        <v>399</v>
      </c>
      <c r="T51" s="64" t="s">
        <v>42</v>
      </c>
    </row>
    <row r="52" spans="1:20" ht="21" x14ac:dyDescent="0.3">
      <c r="A52" s="19">
        <v>3.1076000000000157</v>
      </c>
      <c r="B52" s="19" t="s">
        <v>400</v>
      </c>
      <c r="C52" s="23" t="s">
        <v>14</v>
      </c>
      <c r="D52" s="19" t="s">
        <v>42</v>
      </c>
      <c r="E52" s="23" t="s">
        <v>369</v>
      </c>
      <c r="F52" s="23"/>
      <c r="G52" s="23" t="s">
        <v>401</v>
      </c>
      <c r="H52" s="64">
        <v>116720</v>
      </c>
      <c r="I52" s="23"/>
      <c r="J52" s="23"/>
      <c r="K52" s="23"/>
      <c r="L52" s="23" t="s">
        <v>45</v>
      </c>
      <c r="M52" s="126"/>
      <c r="N52" s="23"/>
      <c r="O52" s="23"/>
      <c r="P52" s="23"/>
      <c r="Q52" s="23"/>
      <c r="R52" s="23"/>
      <c r="S52" s="23"/>
      <c r="T52" s="64" t="s">
        <v>42</v>
      </c>
    </row>
    <row r="53" spans="1:20" ht="21" x14ac:dyDescent="0.3">
      <c r="A53" s="19">
        <v>3.1077000000000159</v>
      </c>
      <c r="B53" s="19" t="s">
        <v>402</v>
      </c>
      <c r="C53" s="23" t="s">
        <v>14</v>
      </c>
      <c r="D53" s="19" t="s">
        <v>42</v>
      </c>
      <c r="E53" s="23" t="s">
        <v>369</v>
      </c>
      <c r="F53" s="23"/>
      <c r="G53" s="23" t="s">
        <v>403</v>
      </c>
      <c r="H53" s="64">
        <v>9242</v>
      </c>
      <c r="I53" s="23"/>
      <c r="J53" s="23"/>
      <c r="K53" s="23"/>
      <c r="L53" s="23" t="s">
        <v>45</v>
      </c>
      <c r="M53" s="126"/>
      <c r="N53" s="23"/>
      <c r="O53" s="23"/>
      <c r="P53" s="23"/>
      <c r="Q53" s="23"/>
      <c r="R53" s="23"/>
      <c r="S53" s="23"/>
      <c r="T53" s="64" t="s">
        <v>42</v>
      </c>
    </row>
    <row r="54" spans="1:20" ht="30" x14ac:dyDescent="0.3">
      <c r="A54" s="19">
        <v>3.1078000000000161</v>
      </c>
      <c r="B54" s="19" t="s">
        <v>404</v>
      </c>
      <c r="C54" s="23" t="s">
        <v>14</v>
      </c>
      <c r="D54" s="19" t="s">
        <v>42</v>
      </c>
      <c r="E54" s="23" t="s">
        <v>363</v>
      </c>
      <c r="F54" s="23"/>
      <c r="G54" s="23" t="s">
        <v>405</v>
      </c>
      <c r="H54" s="64">
        <v>133000</v>
      </c>
      <c r="I54" s="23"/>
      <c r="J54" s="23"/>
      <c r="K54" s="23"/>
      <c r="L54" s="23" t="s">
        <v>45</v>
      </c>
      <c r="M54" s="126"/>
      <c r="N54" s="23"/>
      <c r="O54" s="23"/>
      <c r="P54" s="23"/>
      <c r="Q54" s="23"/>
      <c r="R54" s="23"/>
      <c r="S54" s="23"/>
      <c r="T54" s="64" t="s">
        <v>42</v>
      </c>
    </row>
    <row r="55" spans="1:20" ht="30" x14ac:dyDescent="0.3">
      <c r="A55" s="19">
        <v>3.1079000000000163</v>
      </c>
      <c r="B55" s="19" t="s">
        <v>406</v>
      </c>
      <c r="C55" s="23" t="s">
        <v>14</v>
      </c>
      <c r="D55" s="19" t="s">
        <v>42</v>
      </c>
      <c r="E55" s="23" t="s">
        <v>299</v>
      </c>
      <c r="F55" s="23"/>
      <c r="G55" s="23" t="s">
        <v>407</v>
      </c>
      <c r="H55" s="64">
        <v>0</v>
      </c>
      <c r="I55" s="23"/>
      <c r="J55" s="23"/>
      <c r="K55" s="23"/>
      <c r="L55" s="23" t="s">
        <v>45</v>
      </c>
      <c r="M55" s="126"/>
      <c r="N55" s="23"/>
      <c r="O55" s="23"/>
      <c r="P55" s="23"/>
      <c r="Q55" s="23"/>
      <c r="R55" s="23"/>
      <c r="S55" s="23" t="s">
        <v>301</v>
      </c>
      <c r="T55" s="64" t="s">
        <v>42</v>
      </c>
    </row>
    <row r="56" spans="1:20" ht="30" x14ac:dyDescent="0.3">
      <c r="A56" s="19">
        <v>3.1080000000000165</v>
      </c>
      <c r="B56" s="19" t="s">
        <v>408</v>
      </c>
      <c r="C56" s="23" t="s">
        <v>14</v>
      </c>
      <c r="D56" s="19" t="s">
        <v>42</v>
      </c>
      <c r="E56" s="23" t="s">
        <v>299</v>
      </c>
      <c r="F56" s="23"/>
      <c r="G56" s="23" t="s">
        <v>409</v>
      </c>
      <c r="H56" s="64">
        <v>61600</v>
      </c>
      <c r="I56" s="23"/>
      <c r="J56" s="23"/>
      <c r="K56" s="23"/>
      <c r="L56" s="23" t="s">
        <v>45</v>
      </c>
      <c r="M56" s="126"/>
      <c r="N56" s="23"/>
      <c r="O56" s="23"/>
      <c r="P56" s="23"/>
      <c r="Q56" s="23"/>
      <c r="R56" s="23"/>
      <c r="S56" s="23"/>
      <c r="T56" s="64" t="s">
        <v>42</v>
      </c>
    </row>
    <row r="57" spans="1:20" ht="21" x14ac:dyDescent="0.3">
      <c r="A57" s="19">
        <v>3.1081000000000167</v>
      </c>
      <c r="B57" s="19" t="s">
        <v>410</v>
      </c>
      <c r="C57" s="23" t="s">
        <v>14</v>
      </c>
      <c r="D57" s="19" t="s">
        <v>42</v>
      </c>
      <c r="E57" s="23" t="s">
        <v>299</v>
      </c>
      <c r="F57" s="23"/>
      <c r="G57" s="23" t="s">
        <v>411</v>
      </c>
      <c r="H57" s="64">
        <v>78200</v>
      </c>
      <c r="I57" s="23"/>
      <c r="J57" s="23"/>
      <c r="K57" s="23"/>
      <c r="L57" s="23" t="s">
        <v>45</v>
      </c>
      <c r="M57" s="126"/>
      <c r="N57" s="23"/>
      <c r="O57" s="23"/>
      <c r="P57" s="23"/>
      <c r="Q57" s="23"/>
      <c r="R57" s="23"/>
      <c r="S57" s="23"/>
      <c r="T57" s="64" t="s">
        <v>42</v>
      </c>
    </row>
    <row r="58" spans="1:20" ht="30" x14ac:dyDescent="0.3">
      <c r="A58" s="19">
        <v>3.1082000000000169</v>
      </c>
      <c r="B58" s="19" t="s">
        <v>412</v>
      </c>
      <c r="C58" s="23" t="s">
        <v>14</v>
      </c>
      <c r="D58" s="19" t="s">
        <v>42</v>
      </c>
      <c r="E58" s="23" t="s">
        <v>299</v>
      </c>
      <c r="F58" s="23"/>
      <c r="G58" s="23" t="s">
        <v>413</v>
      </c>
      <c r="H58" s="64">
        <v>0</v>
      </c>
      <c r="I58" s="23"/>
      <c r="J58" s="23"/>
      <c r="K58" s="23"/>
      <c r="L58" s="23" t="s">
        <v>45</v>
      </c>
      <c r="M58" s="126"/>
      <c r="N58" s="23"/>
      <c r="O58" s="23"/>
      <c r="P58" s="23"/>
      <c r="Q58" s="23"/>
      <c r="R58" s="23"/>
      <c r="S58" s="23" t="s">
        <v>301</v>
      </c>
      <c r="T58" s="64" t="s">
        <v>42</v>
      </c>
    </row>
    <row r="59" spans="1:20" ht="21" x14ac:dyDescent="0.3">
      <c r="A59" s="19">
        <v>3.1083000000000172</v>
      </c>
      <c r="B59" s="19" t="s">
        <v>414</v>
      </c>
      <c r="C59" s="23" t="s">
        <v>14</v>
      </c>
      <c r="D59" s="19" t="s">
        <v>42</v>
      </c>
      <c r="E59" s="23" t="s">
        <v>299</v>
      </c>
      <c r="F59" s="23"/>
      <c r="G59" s="23" t="s">
        <v>415</v>
      </c>
      <c r="H59" s="64">
        <v>39140</v>
      </c>
      <c r="I59" s="23"/>
      <c r="J59" s="23"/>
      <c r="K59" s="23"/>
      <c r="L59" s="23" t="s">
        <v>45</v>
      </c>
      <c r="M59" s="126"/>
      <c r="N59" s="23"/>
      <c r="O59" s="23"/>
      <c r="P59" s="23"/>
      <c r="Q59" s="23"/>
      <c r="R59" s="23"/>
      <c r="S59" s="23"/>
      <c r="T59" s="64" t="s">
        <v>42</v>
      </c>
    </row>
    <row r="60" spans="1:20" ht="30" x14ac:dyDescent="0.3">
      <c r="A60" s="19">
        <v>3.1084000000000174</v>
      </c>
      <c r="B60" s="19" t="s">
        <v>416</v>
      </c>
      <c r="C60" s="23" t="s">
        <v>14</v>
      </c>
      <c r="D60" s="19" t="s">
        <v>42</v>
      </c>
      <c r="E60" s="23" t="s">
        <v>313</v>
      </c>
      <c r="F60" s="23"/>
      <c r="G60" s="23" t="s">
        <v>417</v>
      </c>
      <c r="H60" s="64">
        <v>0</v>
      </c>
      <c r="I60" s="23"/>
      <c r="J60" s="23"/>
      <c r="K60" s="23"/>
      <c r="L60" s="23" t="s">
        <v>45</v>
      </c>
      <c r="M60" s="126"/>
      <c r="N60" s="23"/>
      <c r="O60" s="23"/>
      <c r="P60" s="23"/>
      <c r="Q60" s="23"/>
      <c r="R60" s="23"/>
      <c r="S60" s="23" t="s">
        <v>301</v>
      </c>
      <c r="T60" s="64" t="s">
        <v>42</v>
      </c>
    </row>
    <row r="61" spans="1:20" ht="36.75" customHeight="1" x14ac:dyDescent="0.3">
      <c r="A61" s="19">
        <v>3.1085000000000176</v>
      </c>
      <c r="B61" s="19" t="s">
        <v>418</v>
      </c>
      <c r="C61" s="23" t="s">
        <v>14</v>
      </c>
      <c r="D61" s="19" t="s">
        <v>42</v>
      </c>
      <c r="E61" s="23" t="s">
        <v>324</v>
      </c>
      <c r="F61" s="23"/>
      <c r="G61" s="23" t="s">
        <v>419</v>
      </c>
      <c r="H61" s="64">
        <v>50000</v>
      </c>
      <c r="I61" s="23"/>
      <c r="J61" s="23"/>
      <c r="K61" s="23"/>
      <c r="L61" s="23"/>
      <c r="M61" s="126"/>
      <c r="N61" s="23"/>
      <c r="O61" s="23"/>
      <c r="P61" s="23"/>
      <c r="Q61" s="23"/>
      <c r="R61" s="23"/>
      <c r="S61" s="23" t="s">
        <v>361</v>
      </c>
      <c r="T61" s="64" t="s">
        <v>42</v>
      </c>
    </row>
    <row r="62" spans="1:20" ht="38.25" customHeight="1" x14ac:dyDescent="0.3">
      <c r="A62" s="19">
        <v>3.1086000000000178</v>
      </c>
      <c r="B62" s="19" t="s">
        <v>420</v>
      </c>
      <c r="C62" s="23" t="s">
        <v>14</v>
      </c>
      <c r="D62" s="19" t="s">
        <v>42</v>
      </c>
      <c r="E62" s="23" t="s">
        <v>369</v>
      </c>
      <c r="F62" s="23"/>
      <c r="G62" s="23" t="s">
        <v>421</v>
      </c>
      <c r="H62" s="64">
        <v>25000</v>
      </c>
      <c r="I62" s="23"/>
      <c r="J62" s="23"/>
      <c r="K62" s="23"/>
      <c r="L62" s="23"/>
      <c r="M62" s="126"/>
      <c r="N62" s="23"/>
      <c r="O62" s="23"/>
      <c r="P62" s="23"/>
      <c r="Q62" s="23"/>
      <c r="R62" s="23"/>
      <c r="S62" s="23" t="s">
        <v>361</v>
      </c>
      <c r="T62" s="64" t="s">
        <v>42</v>
      </c>
    </row>
    <row r="63" spans="1:20" ht="40.5" customHeight="1" x14ac:dyDescent="0.3">
      <c r="A63" s="19">
        <v>3.108700000000018</v>
      </c>
      <c r="B63" s="19" t="s">
        <v>422</v>
      </c>
      <c r="C63" s="23" t="s">
        <v>14</v>
      </c>
      <c r="D63" s="19" t="s">
        <v>42</v>
      </c>
      <c r="E63" s="23" t="s">
        <v>369</v>
      </c>
      <c r="F63" s="23"/>
      <c r="G63" s="23" t="s">
        <v>423</v>
      </c>
      <c r="H63" s="64">
        <v>76018</v>
      </c>
      <c r="I63" s="23"/>
      <c r="J63" s="23"/>
      <c r="K63" s="23"/>
      <c r="L63" s="23"/>
      <c r="M63" s="126"/>
      <c r="N63" s="23"/>
      <c r="O63" s="23"/>
      <c r="P63" s="23"/>
      <c r="Q63" s="23"/>
      <c r="R63" s="23"/>
      <c r="S63" s="23" t="s">
        <v>361</v>
      </c>
      <c r="T63" s="64" t="s">
        <v>42</v>
      </c>
    </row>
    <row r="64" spans="1:20" ht="45" x14ac:dyDescent="0.3">
      <c r="A64" s="19">
        <v>3.1088000000000182</v>
      </c>
      <c r="B64" s="19" t="s">
        <v>424</v>
      </c>
      <c r="C64" s="23" t="s">
        <v>14</v>
      </c>
      <c r="D64" s="19" t="s">
        <v>47</v>
      </c>
      <c r="E64" s="23" t="s">
        <v>324</v>
      </c>
      <c r="F64" s="23"/>
      <c r="G64" s="23" t="s">
        <v>425</v>
      </c>
      <c r="H64" s="64">
        <v>350000</v>
      </c>
      <c r="I64" s="23"/>
      <c r="J64" s="23"/>
      <c r="K64" s="23"/>
      <c r="L64" s="23" t="s">
        <v>50</v>
      </c>
      <c r="M64" s="126">
        <v>6</v>
      </c>
      <c r="N64" s="23"/>
      <c r="O64" s="23"/>
      <c r="P64" s="23"/>
      <c r="Q64" s="23"/>
      <c r="R64" s="23"/>
      <c r="S64" s="23"/>
      <c r="T64" s="64" t="s">
        <v>51</v>
      </c>
    </row>
    <row r="65" spans="1:20" ht="60" customHeight="1" x14ac:dyDescent="0.3">
      <c r="A65" s="79">
        <v>3.2</v>
      </c>
      <c r="B65" s="16"/>
      <c r="C65" s="62"/>
      <c r="D65" s="16"/>
      <c r="E65" s="62" t="s">
        <v>13</v>
      </c>
      <c r="F65" s="62" t="s">
        <v>69</v>
      </c>
      <c r="G65" s="62">
        <f>G66+G74+G76+G78+G84</f>
        <v>1897500</v>
      </c>
      <c r="H65" s="62"/>
      <c r="I65" s="62"/>
      <c r="J65" s="62"/>
      <c r="K65" s="62"/>
      <c r="L65" s="62"/>
      <c r="M65" s="124"/>
      <c r="N65" s="62"/>
      <c r="O65" s="62"/>
      <c r="P65" s="62"/>
      <c r="Q65" s="62"/>
      <c r="R65" s="62"/>
      <c r="S65" s="62"/>
      <c r="T65" s="62"/>
    </row>
    <row r="66" spans="1:20" ht="42" customHeight="1" x14ac:dyDescent="0.3">
      <c r="A66" s="80"/>
      <c r="B66" s="80"/>
      <c r="C66" s="32"/>
      <c r="D66" s="32" t="s">
        <v>70</v>
      </c>
      <c r="E66" s="32"/>
      <c r="F66" s="32" t="s">
        <v>71</v>
      </c>
      <c r="G66" s="37">
        <f>SUM(H67:H73)</f>
        <v>207500</v>
      </c>
      <c r="H66" s="66"/>
      <c r="I66" s="32"/>
      <c r="J66" s="32"/>
      <c r="K66" s="32"/>
      <c r="L66" s="32"/>
      <c r="M66" s="125"/>
      <c r="N66" s="32"/>
      <c r="O66" s="32"/>
      <c r="P66" s="32"/>
      <c r="Q66" s="32"/>
      <c r="R66" s="32"/>
      <c r="S66" s="32"/>
      <c r="T66" s="66"/>
    </row>
    <row r="67" spans="1:20" ht="21" x14ac:dyDescent="0.3">
      <c r="A67" s="76">
        <v>3.2021000000000042</v>
      </c>
      <c r="B67" s="76" t="s">
        <v>426</v>
      </c>
      <c r="C67" s="33" t="s">
        <v>14</v>
      </c>
      <c r="D67" s="34" t="s">
        <v>47</v>
      </c>
      <c r="E67" s="33" t="s">
        <v>299</v>
      </c>
      <c r="F67" s="33">
        <v>207500</v>
      </c>
      <c r="G67" s="33" t="s">
        <v>427</v>
      </c>
      <c r="H67" s="33">
        <v>41500</v>
      </c>
      <c r="I67" s="33"/>
      <c r="J67" s="33"/>
      <c r="K67" s="33"/>
      <c r="L67" s="33" t="s">
        <v>50</v>
      </c>
      <c r="M67" s="131">
        <v>24</v>
      </c>
      <c r="N67" s="33"/>
      <c r="O67" s="33"/>
      <c r="P67" s="33"/>
      <c r="Q67" s="33"/>
      <c r="R67" s="33"/>
      <c r="S67" s="33"/>
      <c r="T67" s="33" t="s">
        <v>76</v>
      </c>
    </row>
    <row r="68" spans="1:20" ht="30" x14ac:dyDescent="0.3">
      <c r="A68" s="26">
        <v>3.2022000000000044</v>
      </c>
      <c r="B68" s="26" t="s">
        <v>428</v>
      </c>
      <c r="C68" s="35" t="s">
        <v>14</v>
      </c>
      <c r="D68" s="36" t="s">
        <v>47</v>
      </c>
      <c r="E68" s="23" t="s">
        <v>313</v>
      </c>
      <c r="F68" s="35"/>
      <c r="G68" s="103" t="s">
        <v>429</v>
      </c>
      <c r="H68" s="103">
        <v>0</v>
      </c>
      <c r="I68" s="35"/>
      <c r="J68" s="35"/>
      <c r="K68" s="35"/>
      <c r="L68" s="35"/>
      <c r="M68" s="127"/>
      <c r="N68" s="35"/>
      <c r="O68" s="35"/>
      <c r="P68" s="35"/>
      <c r="Q68" s="35"/>
      <c r="R68" s="35"/>
      <c r="S68" s="35" t="s">
        <v>75</v>
      </c>
      <c r="T68" s="35" t="s">
        <v>76</v>
      </c>
    </row>
    <row r="69" spans="1:20" ht="21" x14ac:dyDescent="0.3">
      <c r="A69" s="26">
        <v>3.2023000000000046</v>
      </c>
      <c r="B69" s="26" t="s">
        <v>430</v>
      </c>
      <c r="C69" s="35" t="s">
        <v>14</v>
      </c>
      <c r="D69" s="36" t="s">
        <v>47</v>
      </c>
      <c r="E69" s="23" t="s">
        <v>324</v>
      </c>
      <c r="F69" s="35"/>
      <c r="G69" s="35" t="s">
        <v>431</v>
      </c>
      <c r="H69" s="35">
        <v>41500</v>
      </c>
      <c r="I69" s="35"/>
      <c r="J69" s="35"/>
      <c r="K69" s="35"/>
      <c r="L69" s="35" t="s">
        <v>50</v>
      </c>
      <c r="M69" s="127">
        <v>24</v>
      </c>
      <c r="N69" s="35"/>
      <c r="O69" s="35"/>
      <c r="P69" s="35"/>
      <c r="Q69" s="35"/>
      <c r="R69" s="35"/>
      <c r="S69" s="35"/>
      <c r="T69" s="35" t="s">
        <v>76</v>
      </c>
    </row>
    <row r="70" spans="1:20" ht="30" x14ac:dyDescent="0.3">
      <c r="A70" s="26">
        <v>3.2024000000000048</v>
      </c>
      <c r="B70" s="26" t="s">
        <v>432</v>
      </c>
      <c r="C70" s="35" t="s">
        <v>14</v>
      </c>
      <c r="D70" s="36" t="s">
        <v>47</v>
      </c>
      <c r="E70" s="23" t="s">
        <v>433</v>
      </c>
      <c r="F70" s="35"/>
      <c r="G70" s="103" t="s">
        <v>434</v>
      </c>
      <c r="H70" s="103">
        <v>0</v>
      </c>
      <c r="I70" s="35"/>
      <c r="J70" s="35"/>
      <c r="K70" s="35"/>
      <c r="L70" s="35"/>
      <c r="M70" s="127"/>
      <c r="N70" s="35"/>
      <c r="O70" s="35"/>
      <c r="P70" s="35"/>
      <c r="Q70" s="35"/>
      <c r="R70" s="35"/>
      <c r="S70" s="35" t="s">
        <v>75</v>
      </c>
      <c r="T70" s="35" t="s">
        <v>76</v>
      </c>
    </row>
    <row r="71" spans="1:20" ht="21" x14ac:dyDescent="0.3">
      <c r="A71" s="26">
        <v>3.202500000000005</v>
      </c>
      <c r="B71" s="26" t="s">
        <v>435</v>
      </c>
      <c r="C71" s="35" t="s">
        <v>14</v>
      </c>
      <c r="D71" s="36" t="s">
        <v>47</v>
      </c>
      <c r="E71" s="23" t="s">
        <v>336</v>
      </c>
      <c r="F71" s="35"/>
      <c r="G71" s="35" t="s">
        <v>436</v>
      </c>
      <c r="H71" s="35">
        <v>41500</v>
      </c>
      <c r="I71" s="35"/>
      <c r="J71" s="35"/>
      <c r="K71" s="35"/>
      <c r="L71" s="35" t="s">
        <v>50</v>
      </c>
      <c r="M71" s="127">
        <v>24</v>
      </c>
      <c r="N71" s="35"/>
      <c r="O71" s="35"/>
      <c r="P71" s="35"/>
      <c r="Q71" s="35"/>
      <c r="R71" s="35"/>
      <c r="S71" s="35"/>
      <c r="T71" s="35" t="s">
        <v>76</v>
      </c>
    </row>
    <row r="72" spans="1:20" ht="21" x14ac:dyDescent="0.3">
      <c r="A72" s="26">
        <v>3.2026000000000052</v>
      </c>
      <c r="B72" s="26" t="s">
        <v>437</v>
      </c>
      <c r="C72" s="35" t="s">
        <v>14</v>
      </c>
      <c r="D72" s="36" t="s">
        <v>47</v>
      </c>
      <c r="E72" s="23" t="s">
        <v>363</v>
      </c>
      <c r="F72" s="35"/>
      <c r="G72" s="35" t="s">
        <v>438</v>
      </c>
      <c r="H72" s="35">
        <v>41500</v>
      </c>
      <c r="I72" s="35"/>
      <c r="J72" s="35"/>
      <c r="K72" s="35"/>
      <c r="L72" s="35" t="s">
        <v>50</v>
      </c>
      <c r="M72" s="127">
        <v>24</v>
      </c>
      <c r="N72" s="35"/>
      <c r="O72" s="35"/>
      <c r="P72" s="35"/>
      <c r="Q72" s="35"/>
      <c r="R72" s="35"/>
      <c r="S72" s="35"/>
      <c r="T72" s="35" t="s">
        <v>76</v>
      </c>
    </row>
    <row r="73" spans="1:20" ht="21" x14ac:dyDescent="0.3">
      <c r="A73" s="26">
        <v>3.2027000000000054</v>
      </c>
      <c r="B73" s="26" t="s">
        <v>439</v>
      </c>
      <c r="C73" s="35" t="s">
        <v>14</v>
      </c>
      <c r="D73" s="36" t="s">
        <v>47</v>
      </c>
      <c r="E73" s="23" t="s">
        <v>369</v>
      </c>
      <c r="F73" s="35"/>
      <c r="G73" s="35" t="s">
        <v>440</v>
      </c>
      <c r="H73" s="35">
        <v>41500</v>
      </c>
      <c r="I73" s="35"/>
      <c r="J73" s="35"/>
      <c r="K73" s="35"/>
      <c r="L73" s="35" t="s">
        <v>50</v>
      </c>
      <c r="M73" s="127">
        <v>24</v>
      </c>
      <c r="N73" s="35"/>
      <c r="O73" s="35"/>
      <c r="P73" s="35"/>
      <c r="Q73" s="35"/>
      <c r="R73" s="35"/>
      <c r="S73" s="35"/>
      <c r="T73" s="35" t="s">
        <v>76</v>
      </c>
    </row>
    <row r="74" spans="1:20" ht="35.25" customHeight="1" x14ac:dyDescent="0.3">
      <c r="A74" s="81"/>
      <c r="B74" s="81"/>
      <c r="C74" s="98"/>
      <c r="D74" s="98" t="s">
        <v>107</v>
      </c>
      <c r="E74" s="37"/>
      <c r="F74" s="37" t="s">
        <v>108</v>
      </c>
      <c r="G74" s="37">
        <f>SUM(H75)</f>
        <v>0</v>
      </c>
      <c r="H74" s="32"/>
      <c r="I74" s="37"/>
      <c r="J74" s="37"/>
      <c r="K74" s="37"/>
      <c r="L74" s="37"/>
      <c r="M74" s="132"/>
      <c r="N74" s="37"/>
      <c r="O74" s="37"/>
      <c r="P74" s="37"/>
      <c r="Q74" s="37"/>
      <c r="R74" s="37"/>
      <c r="S74" s="37"/>
      <c r="T74" s="32"/>
    </row>
    <row r="75" spans="1:20" ht="30" x14ac:dyDescent="0.3">
      <c r="A75" s="94">
        <v>3.2049000000000101</v>
      </c>
      <c r="B75" s="94" t="s">
        <v>441</v>
      </c>
      <c r="C75" s="38" t="s">
        <v>14</v>
      </c>
      <c r="D75" s="39" t="s">
        <v>47</v>
      </c>
      <c r="E75" s="33" t="s">
        <v>324</v>
      </c>
      <c r="F75" s="75"/>
      <c r="G75" s="102" t="s">
        <v>442</v>
      </c>
      <c r="H75" s="119">
        <v>0</v>
      </c>
      <c r="I75" s="38"/>
      <c r="J75" s="38"/>
      <c r="K75" s="38"/>
      <c r="L75" s="38"/>
      <c r="M75" s="133"/>
      <c r="N75" s="38"/>
      <c r="O75" s="38"/>
      <c r="P75" s="38"/>
      <c r="Q75" s="38"/>
      <c r="R75" s="38"/>
      <c r="S75" s="38" t="s">
        <v>75</v>
      </c>
      <c r="T75" s="46" t="s">
        <v>51</v>
      </c>
    </row>
    <row r="76" spans="1:20" ht="35.25" customHeight="1" x14ac:dyDescent="0.3">
      <c r="A76" s="81"/>
      <c r="B76" s="81"/>
      <c r="C76" s="98"/>
      <c r="D76" s="98" t="s">
        <v>107</v>
      </c>
      <c r="E76" s="37"/>
      <c r="F76" s="37" t="s">
        <v>156</v>
      </c>
      <c r="G76" s="37">
        <f>SUM(H77)</f>
        <v>0</v>
      </c>
      <c r="H76" s="32"/>
      <c r="I76" s="37"/>
      <c r="J76" s="37"/>
      <c r="K76" s="37"/>
      <c r="L76" s="37"/>
      <c r="M76" s="132"/>
      <c r="N76" s="37"/>
      <c r="O76" s="37"/>
      <c r="P76" s="37"/>
      <c r="Q76" s="37"/>
      <c r="R76" s="37"/>
      <c r="S76" s="37"/>
      <c r="T76" s="32"/>
    </row>
    <row r="77" spans="1:20" ht="30" x14ac:dyDescent="0.3">
      <c r="A77" s="94">
        <v>3.2054000000000111</v>
      </c>
      <c r="B77" s="94" t="s">
        <v>443</v>
      </c>
      <c r="C77" s="38" t="s">
        <v>14</v>
      </c>
      <c r="D77" s="39" t="s">
        <v>47</v>
      </c>
      <c r="E77" s="33" t="s">
        <v>369</v>
      </c>
      <c r="F77" s="75"/>
      <c r="G77" s="102" t="s">
        <v>444</v>
      </c>
      <c r="H77" s="119">
        <v>0</v>
      </c>
      <c r="I77" s="38"/>
      <c r="J77" s="38"/>
      <c r="K77" s="38"/>
      <c r="L77" s="38"/>
      <c r="M77" s="133"/>
      <c r="N77" s="38"/>
      <c r="O77" s="38"/>
      <c r="P77" s="38"/>
      <c r="Q77" s="38"/>
      <c r="R77" s="38"/>
      <c r="S77" s="38" t="s">
        <v>75</v>
      </c>
      <c r="T77" s="46" t="s">
        <v>58</v>
      </c>
    </row>
    <row r="78" spans="1:20" ht="35.25" customHeight="1" x14ac:dyDescent="0.3">
      <c r="A78" s="81"/>
      <c r="B78" s="81"/>
      <c r="C78" s="98"/>
      <c r="D78" s="98" t="s">
        <v>107</v>
      </c>
      <c r="E78" s="37"/>
      <c r="F78" s="37" t="s">
        <v>158</v>
      </c>
      <c r="G78" s="37">
        <f>SUM(H79:H83)</f>
        <v>1500000</v>
      </c>
      <c r="H78" s="32"/>
      <c r="I78" s="37"/>
      <c r="J78" s="37"/>
      <c r="K78" s="37"/>
      <c r="L78" s="37"/>
      <c r="M78" s="132"/>
      <c r="N78" s="37"/>
      <c r="O78" s="37"/>
      <c r="P78" s="37"/>
      <c r="Q78" s="37"/>
      <c r="R78" s="37"/>
      <c r="S78" s="37"/>
      <c r="T78" s="32"/>
    </row>
    <row r="79" spans="1:20" ht="21" x14ac:dyDescent="0.3">
      <c r="A79" s="39">
        <v>3.2068000000000141</v>
      </c>
      <c r="B79" s="39" t="s">
        <v>445</v>
      </c>
      <c r="C79" s="38" t="s">
        <v>14</v>
      </c>
      <c r="D79" s="39" t="s">
        <v>47</v>
      </c>
      <c r="E79" s="33" t="s">
        <v>299</v>
      </c>
      <c r="F79" s="75">
        <v>1500000</v>
      </c>
      <c r="G79" s="38" t="s">
        <v>446</v>
      </c>
      <c r="H79" s="46">
        <v>300000</v>
      </c>
      <c r="I79" s="38"/>
      <c r="J79" s="38"/>
      <c r="K79" s="38"/>
      <c r="L79" s="38" t="s">
        <v>50</v>
      </c>
      <c r="M79" s="133">
        <v>32</v>
      </c>
      <c r="N79" s="38"/>
      <c r="O79" s="38"/>
      <c r="P79" s="38"/>
      <c r="Q79" s="38"/>
      <c r="R79" s="38"/>
      <c r="S79" s="38"/>
      <c r="T79" s="46" t="s">
        <v>58</v>
      </c>
    </row>
    <row r="80" spans="1:20" ht="30" x14ac:dyDescent="0.3">
      <c r="A80" s="19">
        <v>3.2069000000000143</v>
      </c>
      <c r="B80" s="19" t="s">
        <v>447</v>
      </c>
      <c r="C80" s="23" t="s">
        <v>14</v>
      </c>
      <c r="D80" s="36" t="s">
        <v>47</v>
      </c>
      <c r="E80" s="23" t="s">
        <v>313</v>
      </c>
      <c r="F80" s="23"/>
      <c r="G80" s="23" t="s">
        <v>448</v>
      </c>
      <c r="H80" s="67">
        <v>300000</v>
      </c>
      <c r="I80" s="23"/>
      <c r="J80" s="23"/>
      <c r="K80" s="23"/>
      <c r="L80" s="23" t="s">
        <v>50</v>
      </c>
      <c r="M80" s="126">
        <v>32</v>
      </c>
      <c r="N80" s="23"/>
      <c r="O80" s="23"/>
      <c r="P80" s="23"/>
      <c r="Q80" s="23"/>
      <c r="R80" s="23"/>
      <c r="S80" s="23"/>
      <c r="T80" s="67" t="s">
        <v>58</v>
      </c>
    </row>
    <row r="81" spans="1:20" ht="21" x14ac:dyDescent="0.3">
      <c r="A81" s="19">
        <v>3.2070000000000145</v>
      </c>
      <c r="B81" s="19" t="s">
        <v>449</v>
      </c>
      <c r="C81" s="23" t="s">
        <v>14</v>
      </c>
      <c r="D81" s="36" t="s">
        <v>47</v>
      </c>
      <c r="E81" s="23" t="s">
        <v>324</v>
      </c>
      <c r="F81" s="23"/>
      <c r="G81" s="23" t="s">
        <v>450</v>
      </c>
      <c r="H81" s="67">
        <v>300000</v>
      </c>
      <c r="I81" s="23"/>
      <c r="J81" s="23"/>
      <c r="K81" s="23"/>
      <c r="L81" s="23" t="s">
        <v>50</v>
      </c>
      <c r="M81" s="126">
        <v>33</v>
      </c>
      <c r="N81" s="23"/>
      <c r="O81" s="23"/>
      <c r="P81" s="23"/>
      <c r="Q81" s="23"/>
      <c r="R81" s="23"/>
      <c r="S81" s="23"/>
      <c r="T81" s="67" t="s">
        <v>58</v>
      </c>
    </row>
    <row r="82" spans="1:20" ht="30" x14ac:dyDescent="0.3">
      <c r="A82" s="95">
        <v>3.2071000000000147</v>
      </c>
      <c r="B82" s="95" t="s">
        <v>451</v>
      </c>
      <c r="C82" s="23" t="s">
        <v>14</v>
      </c>
      <c r="D82" s="36" t="s">
        <v>47</v>
      </c>
      <c r="E82" s="23" t="s">
        <v>433</v>
      </c>
      <c r="F82" s="23"/>
      <c r="G82" s="23" t="s">
        <v>452</v>
      </c>
      <c r="H82" s="67">
        <v>300000</v>
      </c>
      <c r="I82" s="23"/>
      <c r="J82" s="23"/>
      <c r="K82" s="23"/>
      <c r="L82" s="23" t="s">
        <v>50</v>
      </c>
      <c r="M82" s="126">
        <v>33</v>
      </c>
      <c r="N82" s="23"/>
      <c r="O82" s="23"/>
      <c r="P82" s="23"/>
      <c r="Q82" s="23"/>
      <c r="R82" s="23"/>
      <c r="S82" s="23"/>
      <c r="T82" s="67" t="s">
        <v>58</v>
      </c>
    </row>
    <row r="83" spans="1:20" ht="21" x14ac:dyDescent="0.3">
      <c r="A83" s="19">
        <v>3.2072000000000149</v>
      </c>
      <c r="B83" s="19" t="s">
        <v>453</v>
      </c>
      <c r="C83" s="23" t="s">
        <v>14</v>
      </c>
      <c r="D83" s="36" t="s">
        <v>47</v>
      </c>
      <c r="E83" s="23" t="s">
        <v>363</v>
      </c>
      <c r="F83" s="23"/>
      <c r="G83" s="23" t="s">
        <v>454</v>
      </c>
      <c r="H83" s="67">
        <v>300000</v>
      </c>
      <c r="I83" s="23"/>
      <c r="J83" s="23"/>
      <c r="K83" s="23"/>
      <c r="L83" s="23" t="s">
        <v>50</v>
      </c>
      <c r="M83" s="126">
        <v>32</v>
      </c>
      <c r="N83" s="23"/>
      <c r="O83" s="23"/>
      <c r="P83" s="23"/>
      <c r="Q83" s="23"/>
      <c r="R83" s="23"/>
      <c r="S83" s="23"/>
      <c r="T83" s="67" t="s">
        <v>58</v>
      </c>
    </row>
    <row r="84" spans="1:20" ht="35.25" customHeight="1" x14ac:dyDescent="0.3">
      <c r="A84" s="81"/>
      <c r="B84" s="81"/>
      <c r="C84" s="98"/>
      <c r="D84" s="98" t="s">
        <v>107</v>
      </c>
      <c r="E84" s="37"/>
      <c r="F84" s="37" t="s">
        <v>114</v>
      </c>
      <c r="G84" s="37">
        <f>SUM(H85:H89)</f>
        <v>190000</v>
      </c>
      <c r="H84" s="41"/>
      <c r="I84" s="37"/>
      <c r="J84" s="37"/>
      <c r="K84" s="37"/>
      <c r="L84" s="37"/>
      <c r="M84" s="132"/>
      <c r="N84" s="37"/>
      <c r="O84" s="37"/>
      <c r="P84" s="37"/>
      <c r="Q84" s="37"/>
      <c r="R84" s="37"/>
      <c r="S84" s="37"/>
      <c r="T84" s="41"/>
    </row>
    <row r="85" spans="1:20" ht="30" x14ac:dyDescent="0.3">
      <c r="A85" s="94">
        <v>3.2083000000000172</v>
      </c>
      <c r="B85" s="39" t="s">
        <v>455</v>
      </c>
      <c r="C85" s="38" t="s">
        <v>14</v>
      </c>
      <c r="D85" s="39" t="s">
        <v>47</v>
      </c>
      <c r="E85" s="33" t="s">
        <v>299</v>
      </c>
      <c r="F85" s="75">
        <v>190000</v>
      </c>
      <c r="G85" s="102" t="s">
        <v>456</v>
      </c>
      <c r="H85" s="119">
        <v>0</v>
      </c>
      <c r="I85" s="38"/>
      <c r="J85" s="38"/>
      <c r="K85" s="38"/>
      <c r="L85" s="38"/>
      <c r="M85" s="136"/>
      <c r="N85" s="38"/>
      <c r="O85" s="38"/>
      <c r="P85" s="38"/>
      <c r="Q85" s="38"/>
      <c r="R85" s="38"/>
      <c r="S85" s="38" t="s">
        <v>75</v>
      </c>
      <c r="T85" s="46" t="s">
        <v>58</v>
      </c>
    </row>
    <row r="86" spans="1:20" ht="21" x14ac:dyDescent="0.3">
      <c r="A86" s="95">
        <v>3.2084000000000175</v>
      </c>
      <c r="B86" s="19" t="s">
        <v>457</v>
      </c>
      <c r="C86" s="23" t="s">
        <v>14</v>
      </c>
      <c r="D86" s="19" t="s">
        <v>47</v>
      </c>
      <c r="E86" s="23" t="s">
        <v>324</v>
      </c>
      <c r="F86" s="23"/>
      <c r="G86" s="23" t="s">
        <v>458</v>
      </c>
      <c r="H86" s="67">
        <v>190000</v>
      </c>
      <c r="I86" s="23"/>
      <c r="J86" s="23"/>
      <c r="K86" s="23"/>
      <c r="L86" s="23" t="s">
        <v>50</v>
      </c>
      <c r="M86" s="126">
        <v>36</v>
      </c>
      <c r="N86" s="23"/>
      <c r="O86" s="23"/>
      <c r="P86" s="23"/>
      <c r="Q86" s="23"/>
      <c r="R86" s="23"/>
      <c r="S86" s="23"/>
      <c r="T86" s="67" t="s">
        <v>58</v>
      </c>
    </row>
    <row r="87" spans="1:20" ht="30" x14ac:dyDescent="0.3">
      <c r="A87" s="95">
        <v>3.2085000000000177</v>
      </c>
      <c r="B87" s="19" t="s">
        <v>459</v>
      </c>
      <c r="C87" s="23" t="s">
        <v>14</v>
      </c>
      <c r="D87" s="19" t="s">
        <v>47</v>
      </c>
      <c r="E87" s="23" t="s">
        <v>433</v>
      </c>
      <c r="F87" s="23"/>
      <c r="G87" s="102" t="s">
        <v>460</v>
      </c>
      <c r="H87" s="119">
        <v>0</v>
      </c>
      <c r="I87" s="23"/>
      <c r="J87" s="23"/>
      <c r="K87" s="23"/>
      <c r="L87" s="23"/>
      <c r="M87" s="135"/>
      <c r="N87" s="23"/>
      <c r="O87" s="23"/>
      <c r="P87" s="23"/>
      <c r="Q87" s="23"/>
      <c r="R87" s="23"/>
      <c r="S87" s="23" t="s">
        <v>75</v>
      </c>
      <c r="T87" s="67" t="s">
        <v>58</v>
      </c>
    </row>
    <row r="88" spans="1:20" ht="30" x14ac:dyDescent="0.3">
      <c r="A88" s="95">
        <v>3.2086000000000179</v>
      </c>
      <c r="B88" s="19" t="s">
        <v>461</v>
      </c>
      <c r="C88" s="23" t="s">
        <v>14</v>
      </c>
      <c r="D88" s="19" t="s">
        <v>47</v>
      </c>
      <c r="E88" s="23" t="s">
        <v>336</v>
      </c>
      <c r="F88" s="23"/>
      <c r="G88" s="102" t="s">
        <v>462</v>
      </c>
      <c r="H88" s="119">
        <v>0</v>
      </c>
      <c r="I88" s="23"/>
      <c r="J88" s="23"/>
      <c r="K88" s="23"/>
      <c r="L88" s="23"/>
      <c r="M88" s="135"/>
      <c r="N88" s="23"/>
      <c r="O88" s="23"/>
      <c r="P88" s="23"/>
      <c r="Q88" s="23"/>
      <c r="R88" s="23"/>
      <c r="S88" s="23" t="s">
        <v>75</v>
      </c>
      <c r="T88" s="67" t="s">
        <v>58</v>
      </c>
    </row>
    <row r="89" spans="1:20" ht="30" x14ac:dyDescent="0.3">
      <c r="A89" s="95">
        <v>3.2087000000000181</v>
      </c>
      <c r="B89" s="19" t="s">
        <v>463</v>
      </c>
      <c r="C89" s="23" t="s">
        <v>14</v>
      </c>
      <c r="D89" s="19" t="s">
        <v>47</v>
      </c>
      <c r="E89" s="23" t="s">
        <v>363</v>
      </c>
      <c r="F89" s="23"/>
      <c r="G89" s="102" t="s">
        <v>464</v>
      </c>
      <c r="H89" s="119">
        <v>0</v>
      </c>
      <c r="I89" s="23"/>
      <c r="J89" s="23"/>
      <c r="K89" s="23"/>
      <c r="L89" s="23"/>
      <c r="M89" s="135"/>
      <c r="N89" s="23"/>
      <c r="O89" s="23"/>
      <c r="P89" s="23"/>
      <c r="Q89" s="23"/>
      <c r="R89" s="23"/>
      <c r="S89" s="23" t="s">
        <v>75</v>
      </c>
      <c r="T89" s="67" t="s">
        <v>58</v>
      </c>
    </row>
    <row r="90" spans="1:20" ht="31.2" x14ac:dyDescent="0.3">
      <c r="A90" s="13">
        <v>5</v>
      </c>
      <c r="B90" s="12" t="s">
        <v>47</v>
      </c>
      <c r="C90" s="99"/>
      <c r="D90" s="117"/>
      <c r="E90" s="43"/>
      <c r="F90" s="12" t="s">
        <v>123</v>
      </c>
      <c r="G90" s="61">
        <f>H91</f>
        <v>1376000</v>
      </c>
      <c r="H90" s="43"/>
      <c r="I90" s="43"/>
      <c r="J90" s="43"/>
      <c r="K90" s="43"/>
      <c r="L90" s="43"/>
      <c r="M90" s="137"/>
      <c r="N90" s="43"/>
      <c r="O90" s="43"/>
      <c r="P90" s="43"/>
      <c r="Q90" s="43"/>
      <c r="R90" s="43"/>
      <c r="S90" s="43"/>
      <c r="T90" s="61"/>
    </row>
    <row r="91" spans="1:20" ht="30" x14ac:dyDescent="0.3">
      <c r="A91" s="45">
        <v>5.0299999999999994</v>
      </c>
      <c r="B91" s="29" t="s">
        <v>465</v>
      </c>
      <c r="C91" s="44" t="s">
        <v>14</v>
      </c>
      <c r="D91" s="45" t="s">
        <v>47</v>
      </c>
      <c r="E91" s="28" t="s">
        <v>324</v>
      </c>
      <c r="F91" s="44"/>
      <c r="G91" s="44" t="s">
        <v>466</v>
      </c>
      <c r="H91" s="70">
        <v>1376000</v>
      </c>
      <c r="I91" s="44"/>
      <c r="J91" s="44"/>
      <c r="K91" s="44"/>
      <c r="L91" s="44" t="s">
        <v>50</v>
      </c>
      <c r="M91" s="138">
        <v>39</v>
      </c>
      <c r="N91" s="44"/>
      <c r="O91" s="44"/>
      <c r="P91" s="44"/>
      <c r="Q91" s="44"/>
      <c r="R91" s="44"/>
      <c r="S91" s="44"/>
      <c r="T91" s="70" t="s">
        <v>76</v>
      </c>
    </row>
    <row r="92" spans="1:20" ht="31.2" x14ac:dyDescent="0.4">
      <c r="A92" s="13">
        <v>6</v>
      </c>
      <c r="B92" s="42"/>
      <c r="C92" s="68"/>
      <c r="D92" s="116"/>
      <c r="E92" s="68"/>
      <c r="F92" s="61" t="s">
        <v>166</v>
      </c>
      <c r="G92" s="61">
        <f>H93</f>
        <v>18323807.879999999</v>
      </c>
      <c r="H92" s="68"/>
      <c r="I92" s="68"/>
      <c r="J92" s="68"/>
      <c r="K92" s="68"/>
      <c r="L92" s="68"/>
      <c r="M92" s="139"/>
      <c r="N92" s="68"/>
      <c r="O92" s="68"/>
      <c r="P92" s="68"/>
      <c r="Q92" s="68"/>
      <c r="R92" s="68"/>
      <c r="S92" s="68"/>
      <c r="T92" s="61"/>
    </row>
    <row r="93" spans="1:20" ht="45" x14ac:dyDescent="0.3">
      <c r="A93" s="45">
        <v>6.02</v>
      </c>
      <c r="B93" s="45" t="s">
        <v>467</v>
      </c>
      <c r="C93" s="44" t="s">
        <v>14</v>
      </c>
      <c r="D93" s="45" t="s">
        <v>47</v>
      </c>
      <c r="E93" s="44" t="s">
        <v>324</v>
      </c>
      <c r="F93" s="44"/>
      <c r="G93" s="44" t="s">
        <v>468</v>
      </c>
      <c r="H93" s="120">
        <v>18323807.879999999</v>
      </c>
      <c r="I93" s="44"/>
      <c r="J93" s="44"/>
      <c r="K93" s="44"/>
      <c r="L93" s="44" t="s">
        <v>469</v>
      </c>
      <c r="M93" s="138"/>
      <c r="N93" s="44"/>
      <c r="O93" s="44"/>
      <c r="P93" s="44"/>
      <c r="Q93" s="44"/>
      <c r="R93" s="44"/>
      <c r="S93" s="44"/>
      <c r="T93" s="71" t="s">
        <v>51</v>
      </c>
    </row>
    <row r="94" spans="1:20" ht="21" x14ac:dyDescent="0.3">
      <c r="A94" s="86"/>
      <c r="B94" s="57"/>
      <c r="C94" s="74"/>
      <c r="D94" s="57"/>
      <c r="E94" s="74"/>
      <c r="F94" s="74"/>
      <c r="G94" s="164" t="s">
        <v>470</v>
      </c>
      <c r="H94" s="101">
        <f>G92+G90+G65+G4</f>
        <v>24537475.636</v>
      </c>
      <c r="I94" s="74"/>
      <c r="J94" s="74"/>
      <c r="K94" s="74"/>
      <c r="L94" s="74"/>
      <c r="M94" s="147"/>
      <c r="N94" s="74"/>
      <c r="O94" s="74"/>
      <c r="P94" s="74"/>
      <c r="Q94" s="74"/>
      <c r="R94" s="74"/>
      <c r="S94" s="74"/>
      <c r="T94" s="74"/>
    </row>
  </sheetData>
  <mergeCells count="4">
    <mergeCell ref="A1:T1"/>
    <mergeCell ref="A2:E2"/>
    <mergeCell ref="F2:L2"/>
    <mergeCell ref="M2:R2"/>
  </mergeCells>
  <dataValidations count="2">
    <dataValidation type="list" allowBlank="1" showInputMessage="1" showErrorMessage="1" sqref="E67 E85 E79 E77 E75" xr:uid="{082E7F62-81E4-4987-B8E0-F477C9DF2703}">
      <formula1>#REF!</formula1>
    </dataValidation>
    <dataValidation type="list" allowBlank="1" showInputMessage="1" showErrorMessage="1" sqref="D85:D89 D79:D83 D77 D75 D67:D73 E68:E73 D93:E93 D91:E91 E86:E89 E80:E83 D6:E64" xr:uid="{9DAAC577-DC8A-42D7-BF0B-3336CFAB35DC}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6FE7-296B-4BA4-A56A-257F65F49597}">
  <sheetPr codeName="Hoja7"/>
  <dimension ref="A1:T30"/>
  <sheetViews>
    <sheetView topLeftCell="A4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20" width="34.33203125" customWidth="1"/>
  </cols>
  <sheetData>
    <row r="1" spans="1:20" ht="24.6" x14ac:dyDescent="0.3">
      <c r="A1" s="272" t="s">
        <v>18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0" ht="15.6" x14ac:dyDescent="0.3">
      <c r="A2" s="273" t="s">
        <v>19</v>
      </c>
      <c r="B2" s="273"/>
      <c r="C2" s="273"/>
      <c r="D2" s="273"/>
      <c r="E2" s="274"/>
      <c r="F2" s="275" t="s">
        <v>20</v>
      </c>
      <c r="G2" s="276"/>
      <c r="H2" s="276"/>
      <c r="I2" s="276"/>
      <c r="J2" s="276"/>
      <c r="K2" s="276"/>
      <c r="L2" s="277"/>
      <c r="M2" s="278" t="s">
        <v>21</v>
      </c>
      <c r="N2" s="279"/>
      <c r="O2" s="279"/>
      <c r="P2" s="279"/>
      <c r="Q2" s="279"/>
      <c r="R2" s="279"/>
      <c r="S2" s="184"/>
      <c r="T2" s="97"/>
    </row>
    <row r="3" spans="1:20" ht="31.2" x14ac:dyDescent="0.3">
      <c r="A3" s="10" t="s">
        <v>22</v>
      </c>
      <c r="B3" s="9" t="s">
        <v>23</v>
      </c>
      <c r="C3" s="10" t="s">
        <v>24</v>
      </c>
      <c r="D3" s="10" t="s">
        <v>25</v>
      </c>
      <c r="E3" s="10" t="s">
        <v>9</v>
      </c>
      <c r="F3" s="10" t="s">
        <v>8</v>
      </c>
      <c r="G3" s="10" t="s">
        <v>26</v>
      </c>
      <c r="H3" s="10" t="s">
        <v>27</v>
      </c>
      <c r="I3" s="10" t="s">
        <v>28</v>
      </c>
      <c r="J3" s="11" t="s">
        <v>29</v>
      </c>
      <c r="K3" s="11" t="s">
        <v>30</v>
      </c>
      <c r="L3" s="10" t="s">
        <v>31</v>
      </c>
      <c r="M3" s="121" t="s">
        <v>32</v>
      </c>
      <c r="N3" s="60" t="s">
        <v>33</v>
      </c>
      <c r="O3" s="60" t="s">
        <v>34</v>
      </c>
      <c r="P3" s="10" t="s">
        <v>35</v>
      </c>
      <c r="Q3" s="10" t="s">
        <v>36</v>
      </c>
      <c r="R3" s="10" t="s">
        <v>37</v>
      </c>
      <c r="S3" s="11" t="s">
        <v>12</v>
      </c>
      <c r="T3" s="60" t="s">
        <v>38</v>
      </c>
    </row>
    <row r="4" spans="1:20" ht="57.75" customHeight="1" x14ac:dyDescent="0.3">
      <c r="A4" s="15">
        <v>3.1</v>
      </c>
      <c r="B4" s="15"/>
      <c r="C4" s="14"/>
      <c r="D4" s="15"/>
      <c r="E4" s="14" t="s">
        <v>13</v>
      </c>
      <c r="F4" s="14" t="s">
        <v>39</v>
      </c>
      <c r="G4" s="62">
        <f>G5</f>
        <v>9532411.7339999974</v>
      </c>
      <c r="H4" s="62"/>
      <c r="I4" s="14"/>
      <c r="J4" s="14"/>
      <c r="K4" s="14"/>
      <c r="L4" s="14"/>
      <c r="M4" s="122"/>
      <c r="N4" s="14"/>
      <c r="O4" s="14"/>
      <c r="P4" s="14"/>
      <c r="Q4" s="14"/>
      <c r="R4" s="14"/>
      <c r="S4" s="14"/>
      <c r="T4" s="62"/>
    </row>
    <row r="5" spans="1:20" ht="21" x14ac:dyDescent="0.3">
      <c r="A5" s="78"/>
      <c r="B5" s="21"/>
      <c r="C5" s="20" t="s">
        <v>471</v>
      </c>
      <c r="D5" s="21"/>
      <c r="E5" s="20"/>
      <c r="F5" s="20"/>
      <c r="G5" s="20">
        <f>SUM(H6:H25)</f>
        <v>9532411.7339999974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60" x14ac:dyDescent="0.3">
      <c r="A6" s="26">
        <v>3.1113000000000235</v>
      </c>
      <c r="B6" s="26" t="s">
        <v>472</v>
      </c>
      <c r="C6" s="25" t="s">
        <v>471</v>
      </c>
      <c r="D6" s="19" t="s">
        <v>47</v>
      </c>
      <c r="E6" s="23" t="s">
        <v>473</v>
      </c>
      <c r="F6" s="25"/>
      <c r="G6" s="25" t="s">
        <v>474</v>
      </c>
      <c r="H6" s="65">
        <v>150000</v>
      </c>
      <c r="I6" s="25"/>
      <c r="J6" s="25"/>
      <c r="K6" s="25"/>
      <c r="L6" s="25" t="s">
        <v>50</v>
      </c>
      <c r="M6" s="127"/>
      <c r="N6" s="25"/>
      <c r="O6" s="96">
        <f>N6-H6</f>
        <v>-150000</v>
      </c>
      <c r="P6" s="25"/>
      <c r="Q6" s="25"/>
      <c r="R6" s="25"/>
      <c r="S6" s="25"/>
      <c r="T6" s="65" t="s">
        <v>200</v>
      </c>
    </row>
    <row r="7" spans="1:20" ht="45" x14ac:dyDescent="0.3">
      <c r="A7" s="26">
        <v>3.1114000000000237</v>
      </c>
      <c r="B7" s="26" t="s">
        <v>475</v>
      </c>
      <c r="C7" s="25" t="s">
        <v>471</v>
      </c>
      <c r="D7" s="19" t="s">
        <v>47</v>
      </c>
      <c r="E7" s="23" t="s">
        <v>473</v>
      </c>
      <c r="F7" s="25"/>
      <c r="G7" s="25" t="s">
        <v>476</v>
      </c>
      <c r="H7" s="65">
        <v>40000</v>
      </c>
      <c r="I7" s="25"/>
      <c r="J7" s="25"/>
      <c r="K7" s="25"/>
      <c r="L7" s="25" t="s">
        <v>50</v>
      </c>
      <c r="M7" s="127">
        <v>43</v>
      </c>
      <c r="N7" s="25"/>
      <c r="O7" s="96">
        <f t="shared" ref="O7:O29" si="0">N7-H7</f>
        <v>-40000</v>
      </c>
      <c r="P7" s="25"/>
      <c r="Q7" s="25"/>
      <c r="R7" s="25"/>
      <c r="S7" s="25"/>
      <c r="T7" s="65" t="s">
        <v>200</v>
      </c>
    </row>
    <row r="8" spans="1:20" ht="45" x14ac:dyDescent="0.3">
      <c r="A8" s="26">
        <v>3.1115000000000239</v>
      </c>
      <c r="B8" s="26" t="s">
        <v>477</v>
      </c>
      <c r="C8" s="25" t="s">
        <v>471</v>
      </c>
      <c r="D8" s="19" t="s">
        <v>47</v>
      </c>
      <c r="E8" s="23" t="s">
        <v>473</v>
      </c>
      <c r="F8" s="25"/>
      <c r="G8" s="25" t="s">
        <v>478</v>
      </c>
      <c r="H8" s="65">
        <v>40000</v>
      </c>
      <c r="I8" s="25"/>
      <c r="J8" s="25"/>
      <c r="K8" s="25"/>
      <c r="L8" s="25" t="s">
        <v>50</v>
      </c>
      <c r="M8" s="127">
        <v>44</v>
      </c>
      <c r="N8" s="25"/>
      <c r="O8" s="96">
        <f t="shared" si="0"/>
        <v>-40000</v>
      </c>
      <c r="P8" s="25"/>
      <c r="Q8" s="25"/>
      <c r="R8" s="25"/>
      <c r="S8" s="25"/>
      <c r="T8" s="65" t="s">
        <v>200</v>
      </c>
    </row>
    <row r="9" spans="1:20" ht="45" x14ac:dyDescent="0.3">
      <c r="A9" s="26">
        <v>3.1116000000000241</v>
      </c>
      <c r="B9" s="26" t="s">
        <v>479</v>
      </c>
      <c r="C9" s="25" t="s">
        <v>471</v>
      </c>
      <c r="D9" s="19" t="s">
        <v>47</v>
      </c>
      <c r="E9" s="23" t="s">
        <v>473</v>
      </c>
      <c r="F9" s="25"/>
      <c r="G9" s="25" t="s">
        <v>480</v>
      </c>
      <c r="H9" s="65">
        <v>40000</v>
      </c>
      <c r="I9" s="25"/>
      <c r="J9" s="25"/>
      <c r="K9" s="25"/>
      <c r="L9" s="25" t="s">
        <v>50</v>
      </c>
      <c r="M9" s="127">
        <v>45</v>
      </c>
      <c r="N9" s="25"/>
      <c r="O9" s="96">
        <f t="shared" si="0"/>
        <v>-40000</v>
      </c>
      <c r="P9" s="25"/>
      <c r="Q9" s="25"/>
      <c r="R9" s="25"/>
      <c r="S9" s="25"/>
      <c r="T9" s="65" t="s">
        <v>200</v>
      </c>
    </row>
    <row r="10" spans="1:20" ht="30" x14ac:dyDescent="0.3">
      <c r="A10" s="26">
        <v>3.1117000000000243</v>
      </c>
      <c r="B10" s="26" t="s">
        <v>481</v>
      </c>
      <c r="C10" s="25" t="s">
        <v>471</v>
      </c>
      <c r="D10" s="19" t="s">
        <v>47</v>
      </c>
      <c r="E10" s="23" t="s">
        <v>473</v>
      </c>
      <c r="F10" s="25"/>
      <c r="G10" s="25" t="s">
        <v>482</v>
      </c>
      <c r="H10" s="65">
        <v>300000</v>
      </c>
      <c r="I10" s="25"/>
      <c r="J10" s="25"/>
      <c r="K10" s="25"/>
      <c r="L10" s="25" t="s">
        <v>50</v>
      </c>
      <c r="M10" s="127"/>
      <c r="N10" s="25"/>
      <c r="O10" s="96">
        <f t="shared" si="0"/>
        <v>-300000</v>
      </c>
      <c r="P10" s="25"/>
      <c r="Q10" s="25"/>
      <c r="R10" s="25"/>
      <c r="S10" s="25"/>
      <c r="T10" s="65" t="s">
        <v>200</v>
      </c>
    </row>
    <row r="11" spans="1:20" ht="60" x14ac:dyDescent="0.3">
      <c r="A11" s="26">
        <v>3.1118000000000245</v>
      </c>
      <c r="B11" s="26" t="s">
        <v>483</v>
      </c>
      <c r="C11" s="25" t="s">
        <v>471</v>
      </c>
      <c r="D11" s="19" t="s">
        <v>47</v>
      </c>
      <c r="E11" s="23" t="s">
        <v>484</v>
      </c>
      <c r="F11" s="25"/>
      <c r="G11" s="25" t="s">
        <v>485</v>
      </c>
      <c r="H11" s="65">
        <v>1500000</v>
      </c>
      <c r="I11" s="25"/>
      <c r="J11" s="25"/>
      <c r="K11" s="25"/>
      <c r="L11" s="25" t="s">
        <v>50</v>
      </c>
      <c r="M11" s="127">
        <v>15</v>
      </c>
      <c r="N11" s="25"/>
      <c r="O11" s="96">
        <f t="shared" si="0"/>
        <v>-1500000</v>
      </c>
      <c r="P11" s="25"/>
      <c r="Q11" s="25"/>
      <c r="R11" s="25"/>
      <c r="S11" s="25"/>
      <c r="T11" s="64" t="s">
        <v>111</v>
      </c>
    </row>
    <row r="12" spans="1:20" ht="30" x14ac:dyDescent="0.3">
      <c r="A12" s="19">
        <v>3.1119000000000248</v>
      </c>
      <c r="B12" s="26" t="s">
        <v>486</v>
      </c>
      <c r="C12" s="23" t="s">
        <v>471</v>
      </c>
      <c r="D12" s="19" t="s">
        <v>47</v>
      </c>
      <c r="E12" s="23" t="s">
        <v>487</v>
      </c>
      <c r="F12" s="23"/>
      <c r="G12" s="23" t="s">
        <v>488</v>
      </c>
      <c r="H12" s="27">
        <v>100000</v>
      </c>
      <c r="I12" s="23"/>
      <c r="J12" s="23"/>
      <c r="K12" s="23"/>
      <c r="L12" s="23" t="s">
        <v>489</v>
      </c>
      <c r="M12" s="126"/>
      <c r="N12" s="23"/>
      <c r="O12" s="96">
        <f t="shared" si="0"/>
        <v>-100000</v>
      </c>
      <c r="P12" s="23"/>
      <c r="Q12" s="23"/>
      <c r="R12" s="23"/>
      <c r="S12" s="23"/>
      <c r="T12" s="65" t="s">
        <v>200</v>
      </c>
    </row>
    <row r="13" spans="1:20" ht="45" x14ac:dyDescent="0.3">
      <c r="A13" s="19">
        <v>3.112000000000025</v>
      </c>
      <c r="B13" s="19" t="s">
        <v>490</v>
      </c>
      <c r="C13" s="23" t="s">
        <v>471</v>
      </c>
      <c r="D13" s="19" t="s">
        <v>47</v>
      </c>
      <c r="E13" s="23" t="s">
        <v>473</v>
      </c>
      <c r="F13" s="23"/>
      <c r="G13" s="23" t="s">
        <v>491</v>
      </c>
      <c r="H13" s="27">
        <v>1500000</v>
      </c>
      <c r="I13" s="23"/>
      <c r="J13" s="23"/>
      <c r="K13" s="23"/>
      <c r="L13" s="23" t="s">
        <v>50</v>
      </c>
      <c r="M13" s="126">
        <v>16</v>
      </c>
      <c r="N13" s="23"/>
      <c r="O13" s="96">
        <f t="shared" si="0"/>
        <v>-1500000</v>
      </c>
      <c r="P13" s="23"/>
      <c r="Q13" s="23"/>
      <c r="R13" s="23"/>
      <c r="S13" s="23"/>
      <c r="T13" s="23" t="s">
        <v>111</v>
      </c>
    </row>
    <row r="14" spans="1:20" ht="45" x14ac:dyDescent="0.3">
      <c r="A14" s="26">
        <v>3.1121000000000252</v>
      </c>
      <c r="B14" s="26" t="s">
        <v>492</v>
      </c>
      <c r="C14" s="25" t="s">
        <v>471</v>
      </c>
      <c r="D14" s="19" t="s">
        <v>47</v>
      </c>
      <c r="E14" s="23" t="s">
        <v>473</v>
      </c>
      <c r="F14" s="25"/>
      <c r="G14" s="25" t="s">
        <v>493</v>
      </c>
      <c r="H14" s="27">
        <v>1500000</v>
      </c>
      <c r="I14" s="25"/>
      <c r="J14" s="25"/>
      <c r="K14" s="25"/>
      <c r="L14" s="25" t="s">
        <v>50</v>
      </c>
      <c r="M14" s="127">
        <v>17</v>
      </c>
      <c r="N14" s="25"/>
      <c r="O14" s="96">
        <f t="shared" si="0"/>
        <v>-1500000</v>
      </c>
      <c r="P14" s="25"/>
      <c r="Q14" s="25"/>
      <c r="R14" s="25"/>
      <c r="S14" s="25"/>
      <c r="T14" s="64" t="s">
        <v>111</v>
      </c>
    </row>
    <row r="15" spans="1:20" ht="30" x14ac:dyDescent="0.3">
      <c r="A15" s="26">
        <v>3.1122000000000254</v>
      </c>
      <c r="B15" s="26" t="s">
        <v>494</v>
      </c>
      <c r="C15" s="31" t="s">
        <v>471</v>
      </c>
      <c r="D15" s="19" t="s">
        <v>47</v>
      </c>
      <c r="E15" s="23" t="s">
        <v>473</v>
      </c>
      <c r="F15" s="31"/>
      <c r="G15" s="31" t="s">
        <v>495</v>
      </c>
      <c r="H15" s="27">
        <v>250000</v>
      </c>
      <c r="I15" s="31"/>
      <c r="J15" s="31"/>
      <c r="K15" s="31"/>
      <c r="L15" s="31" t="s">
        <v>50</v>
      </c>
      <c r="M15" s="128">
        <v>18</v>
      </c>
      <c r="N15" s="31"/>
      <c r="O15" s="96">
        <f t="shared" si="0"/>
        <v>-250000</v>
      </c>
      <c r="P15" s="31"/>
      <c r="Q15" s="31"/>
      <c r="R15" s="31"/>
      <c r="S15" s="31"/>
      <c r="T15" s="64" t="s">
        <v>111</v>
      </c>
    </row>
    <row r="16" spans="1:20" ht="45" x14ac:dyDescent="0.3">
      <c r="A16" s="26">
        <v>3.1123000000000256</v>
      </c>
      <c r="B16" s="26" t="s">
        <v>496</v>
      </c>
      <c r="C16" s="25" t="s">
        <v>471</v>
      </c>
      <c r="D16" s="19" t="s">
        <v>47</v>
      </c>
      <c r="E16" s="23" t="s">
        <v>473</v>
      </c>
      <c r="F16" s="25"/>
      <c r="G16" s="25" t="s">
        <v>497</v>
      </c>
      <c r="H16" s="65">
        <v>200000</v>
      </c>
      <c r="I16" s="25"/>
      <c r="J16" s="25"/>
      <c r="K16" s="25"/>
      <c r="L16" s="25" t="s">
        <v>489</v>
      </c>
      <c r="M16" s="127"/>
      <c r="N16" s="25"/>
      <c r="O16" s="96">
        <f t="shared" si="0"/>
        <v>-200000</v>
      </c>
      <c r="P16" s="25"/>
      <c r="Q16" s="25"/>
      <c r="R16" s="25"/>
      <c r="S16" s="25"/>
      <c r="T16" s="65" t="s">
        <v>200</v>
      </c>
    </row>
    <row r="17" spans="1:20" ht="45" x14ac:dyDescent="0.3">
      <c r="A17" s="26">
        <v>3.1124000000000258</v>
      </c>
      <c r="B17" s="26" t="s">
        <v>498</v>
      </c>
      <c r="C17" s="25" t="s">
        <v>471</v>
      </c>
      <c r="D17" s="19" t="s">
        <v>47</v>
      </c>
      <c r="E17" s="23" t="s">
        <v>473</v>
      </c>
      <c r="F17" s="25"/>
      <c r="G17" s="25" t="s">
        <v>499</v>
      </c>
      <c r="H17" s="65">
        <v>300000</v>
      </c>
      <c r="I17" s="25"/>
      <c r="J17" s="25"/>
      <c r="K17" s="25"/>
      <c r="L17" s="25" t="s">
        <v>50</v>
      </c>
      <c r="M17" s="127">
        <v>48</v>
      </c>
      <c r="N17" s="25"/>
      <c r="O17" s="96">
        <f t="shared" si="0"/>
        <v>-300000</v>
      </c>
      <c r="P17" s="25"/>
      <c r="Q17" s="25"/>
      <c r="R17" s="25"/>
      <c r="S17" s="25"/>
      <c r="T17" s="65" t="s">
        <v>200</v>
      </c>
    </row>
    <row r="18" spans="1:20" ht="60" x14ac:dyDescent="0.3">
      <c r="A18" s="26">
        <v>3.112500000000026</v>
      </c>
      <c r="B18" s="26" t="s">
        <v>500</v>
      </c>
      <c r="C18" s="25" t="s">
        <v>471</v>
      </c>
      <c r="D18" s="19" t="s">
        <v>47</v>
      </c>
      <c r="E18" s="23" t="s">
        <v>501</v>
      </c>
      <c r="F18" s="25"/>
      <c r="G18" s="25" t="s">
        <v>502</v>
      </c>
      <c r="H18" s="65">
        <v>300000</v>
      </c>
      <c r="I18" s="25"/>
      <c r="J18" s="25"/>
      <c r="K18" s="25"/>
      <c r="L18" s="25" t="s">
        <v>50</v>
      </c>
      <c r="M18" s="127">
        <v>47</v>
      </c>
      <c r="N18" s="25"/>
      <c r="O18" s="96">
        <f t="shared" si="0"/>
        <v>-300000</v>
      </c>
      <c r="P18" s="25"/>
      <c r="Q18" s="25"/>
      <c r="R18" s="25"/>
      <c r="S18" s="25"/>
      <c r="T18" s="65" t="s">
        <v>503</v>
      </c>
    </row>
    <row r="19" spans="1:20" ht="45" x14ac:dyDescent="0.3">
      <c r="A19" s="26">
        <v>3.1126000000000262</v>
      </c>
      <c r="B19" s="26" t="s">
        <v>504</v>
      </c>
      <c r="C19" s="25" t="s">
        <v>471</v>
      </c>
      <c r="D19" s="19" t="s">
        <v>47</v>
      </c>
      <c r="E19" s="23" t="s">
        <v>505</v>
      </c>
      <c r="F19" s="25"/>
      <c r="G19" s="25" t="s">
        <v>506</v>
      </c>
      <c r="H19" s="65">
        <v>600000</v>
      </c>
      <c r="I19" s="25"/>
      <c r="J19" s="25"/>
      <c r="K19" s="25"/>
      <c r="L19" s="25" t="s">
        <v>50</v>
      </c>
      <c r="M19" s="127">
        <v>19</v>
      </c>
      <c r="N19" s="25"/>
      <c r="O19" s="96">
        <f t="shared" si="0"/>
        <v>-600000</v>
      </c>
      <c r="P19" s="25"/>
      <c r="Q19" s="25"/>
      <c r="R19" s="25"/>
      <c r="S19" s="25"/>
      <c r="T19" s="64" t="s">
        <v>111</v>
      </c>
    </row>
    <row r="20" spans="1:20" ht="30" x14ac:dyDescent="0.3">
      <c r="A20" s="26">
        <v>3.1127000000000264</v>
      </c>
      <c r="B20" s="26" t="s">
        <v>507</v>
      </c>
      <c r="C20" s="25" t="s">
        <v>471</v>
      </c>
      <c r="D20" s="19" t="s">
        <v>47</v>
      </c>
      <c r="E20" s="23" t="s">
        <v>473</v>
      </c>
      <c r="F20" s="25"/>
      <c r="G20" s="25" t="s">
        <v>508</v>
      </c>
      <c r="H20" s="65">
        <v>300000</v>
      </c>
      <c r="I20" s="25"/>
      <c r="J20" s="25"/>
      <c r="K20" s="25"/>
      <c r="L20" s="25" t="s">
        <v>50</v>
      </c>
      <c r="M20" s="127">
        <v>20</v>
      </c>
      <c r="N20" s="25"/>
      <c r="O20" s="96">
        <f t="shared" si="0"/>
        <v>-300000</v>
      </c>
      <c r="P20" s="25"/>
      <c r="Q20" s="25"/>
      <c r="R20" s="25"/>
      <c r="S20" s="25"/>
      <c r="T20" s="64" t="s">
        <v>111</v>
      </c>
    </row>
    <row r="21" spans="1:20" ht="60" x14ac:dyDescent="0.3">
      <c r="A21" s="26">
        <v>3.1128000000000267</v>
      </c>
      <c r="B21" s="26" t="s">
        <v>509</v>
      </c>
      <c r="C21" s="25" t="s">
        <v>471</v>
      </c>
      <c r="D21" s="19" t="s">
        <v>47</v>
      </c>
      <c r="E21" s="23" t="s">
        <v>510</v>
      </c>
      <c r="F21" s="25"/>
      <c r="G21" s="25" t="s">
        <v>511</v>
      </c>
      <c r="H21" s="65">
        <v>650000</v>
      </c>
      <c r="I21" s="25"/>
      <c r="J21" s="25"/>
      <c r="K21" s="25"/>
      <c r="L21" s="25" t="s">
        <v>50</v>
      </c>
      <c r="M21" s="127">
        <v>21</v>
      </c>
      <c r="N21" s="25"/>
      <c r="O21" s="96">
        <f t="shared" si="0"/>
        <v>-650000</v>
      </c>
      <c r="P21" s="25"/>
      <c r="Q21" s="25"/>
      <c r="R21" s="25"/>
      <c r="S21" s="25"/>
      <c r="T21" s="65" t="s">
        <v>200</v>
      </c>
    </row>
    <row r="22" spans="1:20" ht="45" x14ac:dyDescent="0.3">
      <c r="A22" s="26">
        <v>3.1129000000000269</v>
      </c>
      <c r="B22" s="26" t="s">
        <v>512</v>
      </c>
      <c r="C22" s="25" t="s">
        <v>471</v>
      </c>
      <c r="D22" s="19" t="s">
        <v>47</v>
      </c>
      <c r="E22" s="23" t="s">
        <v>473</v>
      </c>
      <c r="F22" s="25"/>
      <c r="G22" s="105" t="s">
        <v>513</v>
      </c>
      <c r="H22" s="106">
        <v>12411.733999997377</v>
      </c>
      <c r="I22" s="25"/>
      <c r="J22" s="25"/>
      <c r="K22" s="25"/>
      <c r="L22" s="25" t="s">
        <v>50</v>
      </c>
      <c r="M22" s="127"/>
      <c r="N22" s="25"/>
      <c r="O22" s="96">
        <f t="shared" si="0"/>
        <v>-12411.733999997377</v>
      </c>
      <c r="P22" s="25"/>
      <c r="Q22" s="25"/>
      <c r="R22" s="25"/>
      <c r="S22" s="25" t="s">
        <v>514</v>
      </c>
      <c r="T22" s="64" t="s">
        <v>111</v>
      </c>
    </row>
    <row r="23" spans="1:20" ht="45" x14ac:dyDescent="0.3">
      <c r="A23" s="26">
        <v>3.1130000000000271</v>
      </c>
      <c r="B23" s="26" t="s">
        <v>515</v>
      </c>
      <c r="C23" s="25" t="s">
        <v>471</v>
      </c>
      <c r="D23" s="19" t="s">
        <v>47</v>
      </c>
      <c r="E23" s="23" t="s">
        <v>473</v>
      </c>
      <c r="F23" s="25"/>
      <c r="G23" s="25" t="s">
        <v>516</v>
      </c>
      <c r="H23" s="65">
        <v>600000</v>
      </c>
      <c r="I23" s="25"/>
      <c r="J23" s="25"/>
      <c r="K23" s="25"/>
      <c r="L23" s="25" t="s">
        <v>50</v>
      </c>
      <c r="M23" s="127">
        <v>22</v>
      </c>
      <c r="N23" s="25"/>
      <c r="O23" s="96">
        <f t="shared" si="0"/>
        <v>-600000</v>
      </c>
      <c r="P23" s="25"/>
      <c r="Q23" s="25"/>
      <c r="R23" s="25"/>
      <c r="S23" s="25"/>
      <c r="T23" s="64" t="s">
        <v>111</v>
      </c>
    </row>
    <row r="24" spans="1:20" ht="60" x14ac:dyDescent="0.3">
      <c r="A24" s="26">
        <v>3.1131000000000273</v>
      </c>
      <c r="B24" s="26" t="s">
        <v>517</v>
      </c>
      <c r="C24" s="25" t="s">
        <v>471</v>
      </c>
      <c r="D24" s="19" t="s">
        <v>47</v>
      </c>
      <c r="E24" s="23" t="s">
        <v>473</v>
      </c>
      <c r="F24" s="25"/>
      <c r="G24" s="25" t="s">
        <v>518</v>
      </c>
      <c r="H24" s="65">
        <v>800000</v>
      </c>
      <c r="I24" s="25"/>
      <c r="J24" s="25"/>
      <c r="K24" s="25"/>
      <c r="L24" s="25" t="s">
        <v>50</v>
      </c>
      <c r="M24" s="127">
        <v>23</v>
      </c>
      <c r="N24" s="25"/>
      <c r="O24" s="96">
        <f t="shared" si="0"/>
        <v>-800000</v>
      </c>
      <c r="P24" s="25"/>
      <c r="Q24" s="25"/>
      <c r="R24" s="25"/>
      <c r="S24" s="25"/>
      <c r="T24" s="64" t="s">
        <v>111</v>
      </c>
    </row>
    <row r="25" spans="1:20" ht="45" x14ac:dyDescent="0.3">
      <c r="A25" s="26">
        <v>3.1132000000000275</v>
      </c>
      <c r="B25" s="26" t="s">
        <v>519</v>
      </c>
      <c r="C25" s="25" t="s">
        <v>471</v>
      </c>
      <c r="D25" s="19" t="s">
        <v>47</v>
      </c>
      <c r="E25" s="23" t="s">
        <v>473</v>
      </c>
      <c r="F25" s="25"/>
      <c r="G25" s="25" t="s">
        <v>520</v>
      </c>
      <c r="H25" s="65">
        <v>350000</v>
      </c>
      <c r="I25" s="25"/>
      <c r="J25" s="25"/>
      <c r="K25" s="25"/>
      <c r="L25" s="25" t="s">
        <v>50</v>
      </c>
      <c r="M25" s="127">
        <v>23</v>
      </c>
      <c r="N25" s="25"/>
      <c r="O25" s="96">
        <f t="shared" si="0"/>
        <v>-350000</v>
      </c>
      <c r="P25" s="25"/>
      <c r="Q25" s="25"/>
      <c r="R25" s="25"/>
      <c r="S25" s="25"/>
      <c r="T25" s="64" t="s">
        <v>111</v>
      </c>
    </row>
    <row r="26" spans="1:20" ht="31.2" x14ac:dyDescent="0.4">
      <c r="A26" s="13">
        <v>8</v>
      </c>
      <c r="B26" s="42"/>
      <c r="C26" s="68"/>
      <c r="D26" s="116"/>
      <c r="E26" s="68"/>
      <c r="F26" s="61" t="s">
        <v>127</v>
      </c>
      <c r="G26" s="61">
        <f>SUM(H27:H29)</f>
        <v>0</v>
      </c>
      <c r="H26" s="68"/>
      <c r="I26" s="68"/>
      <c r="J26" s="68"/>
      <c r="K26" s="68"/>
      <c r="L26" s="68"/>
      <c r="M26" s="139"/>
      <c r="N26" s="68"/>
      <c r="O26" s="174"/>
      <c r="P26" s="68"/>
      <c r="Q26" s="68"/>
      <c r="R26" s="68"/>
      <c r="S26" s="61" t="s">
        <v>128</v>
      </c>
      <c r="T26" s="61"/>
    </row>
    <row r="27" spans="1:20" ht="45" x14ac:dyDescent="0.3">
      <c r="A27" s="100">
        <v>8.0799999999999983</v>
      </c>
      <c r="B27" s="52" t="s">
        <v>521</v>
      </c>
      <c r="C27" s="56" t="s">
        <v>471</v>
      </c>
      <c r="D27" s="45" t="s">
        <v>47</v>
      </c>
      <c r="E27" s="28" t="s">
        <v>172</v>
      </c>
      <c r="F27" s="56"/>
      <c r="G27" s="56" t="s">
        <v>522</v>
      </c>
      <c r="H27" s="30">
        <v>0</v>
      </c>
      <c r="I27" s="56"/>
      <c r="J27" s="56"/>
      <c r="K27" s="56"/>
      <c r="L27" s="56"/>
      <c r="M27" s="146"/>
      <c r="N27" s="56"/>
      <c r="O27" s="120">
        <f>N27-H27</f>
        <v>0</v>
      </c>
      <c r="P27" s="56"/>
      <c r="Q27" s="56"/>
      <c r="R27" s="56"/>
      <c r="S27" s="112">
        <v>1200000</v>
      </c>
      <c r="T27" s="30" t="s">
        <v>51</v>
      </c>
    </row>
    <row r="28" spans="1:20" ht="30" x14ac:dyDescent="0.3">
      <c r="A28" s="85">
        <v>8.0899999999999981</v>
      </c>
      <c r="B28" s="52" t="s">
        <v>523</v>
      </c>
      <c r="C28" s="56" t="s">
        <v>471</v>
      </c>
      <c r="D28" s="45" t="s">
        <v>47</v>
      </c>
      <c r="E28" s="44" t="s">
        <v>172</v>
      </c>
      <c r="F28" s="56"/>
      <c r="G28" s="56" t="s">
        <v>524</v>
      </c>
      <c r="H28" s="30">
        <v>0</v>
      </c>
      <c r="I28" s="56"/>
      <c r="J28" s="56"/>
      <c r="K28" s="56"/>
      <c r="L28" s="56"/>
      <c r="M28" s="146"/>
      <c r="N28" s="56"/>
      <c r="O28" s="120">
        <f t="shared" si="0"/>
        <v>0</v>
      </c>
      <c r="P28" s="56"/>
      <c r="Q28" s="56"/>
      <c r="R28" s="56"/>
      <c r="S28" s="112">
        <v>3500000</v>
      </c>
      <c r="T28" s="30" t="s">
        <v>51</v>
      </c>
    </row>
    <row r="29" spans="1:20" ht="60" x14ac:dyDescent="0.3">
      <c r="A29" s="84">
        <v>8.0999999999999979</v>
      </c>
      <c r="B29" s="87" t="s">
        <v>525</v>
      </c>
      <c r="C29" s="55" t="s">
        <v>471</v>
      </c>
      <c r="D29" s="26" t="s">
        <v>47</v>
      </c>
      <c r="E29" s="23" t="s">
        <v>172</v>
      </c>
      <c r="F29" s="55"/>
      <c r="G29" s="55" t="s">
        <v>526</v>
      </c>
      <c r="H29" s="73">
        <v>0</v>
      </c>
      <c r="I29" s="55"/>
      <c r="J29" s="55"/>
      <c r="K29" s="55"/>
      <c r="L29" s="55"/>
      <c r="M29" s="145"/>
      <c r="N29" s="55"/>
      <c r="O29" s="175">
        <f t="shared" si="0"/>
        <v>0</v>
      </c>
      <c r="P29" s="55"/>
      <c r="Q29" s="55"/>
      <c r="R29" s="55"/>
      <c r="S29" s="111">
        <v>1000000</v>
      </c>
      <c r="T29" s="73" t="s">
        <v>51</v>
      </c>
    </row>
    <row r="30" spans="1:20" ht="21" x14ac:dyDescent="0.3">
      <c r="A30" s="86"/>
      <c r="B30" s="57"/>
      <c r="C30" s="74"/>
      <c r="D30" s="57"/>
      <c r="E30" s="74"/>
      <c r="F30" s="74"/>
      <c r="G30" s="101" t="s">
        <v>527</v>
      </c>
      <c r="H30" s="101">
        <f>G26+G4</f>
        <v>9532411.7339999974</v>
      </c>
      <c r="I30" s="74"/>
      <c r="J30" s="74"/>
      <c r="K30" s="74"/>
      <c r="L30" s="74"/>
      <c r="M30" s="147"/>
      <c r="N30" s="74"/>
      <c r="O30" s="74"/>
      <c r="P30" s="74"/>
      <c r="Q30" s="74"/>
      <c r="R30" s="74"/>
      <c r="S30" s="74"/>
      <c r="T30" s="74"/>
    </row>
  </sheetData>
  <mergeCells count="4">
    <mergeCell ref="A1:T1"/>
    <mergeCell ref="A2:E2"/>
    <mergeCell ref="F2:L2"/>
    <mergeCell ref="M2:R2"/>
  </mergeCells>
  <dataValidations disablePrompts="1" count="2">
    <dataValidation type="list" allowBlank="1" showInputMessage="1" showErrorMessage="1" sqref="E6:E25" xr:uid="{DFC9552C-A13B-4187-9C32-A643925D9B90}">
      <formula1>#REF!</formula1>
    </dataValidation>
    <dataValidation type="list" allowBlank="1" showInputMessage="1" showErrorMessage="1" sqref="D6:D25 D27:E29" xr:uid="{51FCADEF-82E6-4C02-9445-DD3367AE563C}">
      <formula1>#REF!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6D80-837D-4A30-B80C-3B5644DCC1B1}">
  <sheetPr codeName="Hoja8">
    <tabColor rgb="FFFF0000"/>
    <pageSetUpPr fitToPage="1"/>
  </sheetPr>
  <dimension ref="A1:BL17"/>
  <sheetViews>
    <sheetView tabSelected="1" topLeftCell="BA1" zoomScale="80" zoomScaleNormal="80" zoomScaleSheetLayoutView="50" zoomScalePageLayoutView="120" workbookViewId="0">
      <pane ySplit="4" topLeftCell="A5" activePane="bottomLeft" state="frozen"/>
      <selection activeCell="U1" sqref="U1"/>
      <selection pane="bottomLeft" activeCell="BL9" sqref="BL9"/>
    </sheetView>
  </sheetViews>
  <sheetFormatPr baseColWidth="10" defaultColWidth="9.109375" defaultRowHeight="15" x14ac:dyDescent="0.25"/>
  <cols>
    <col min="1" max="1" width="18.6640625" style="59" customWidth="1"/>
    <col min="2" max="3" width="11.33203125" style="59" customWidth="1"/>
    <col min="4" max="4" width="28" style="59" customWidth="1"/>
    <col min="5" max="5" width="22.109375" style="59" customWidth="1"/>
    <col min="6" max="6" width="24" style="59" customWidth="1"/>
    <col min="7" max="7" width="42.88671875" style="59" customWidth="1"/>
    <col min="8" max="8" width="7.6640625" style="189" customWidth="1"/>
    <col min="9" max="9" width="21.109375" style="59" customWidth="1"/>
    <col min="10" max="10" width="25.6640625" style="185" customWidth="1"/>
    <col min="11" max="11" width="23.109375" style="185" customWidth="1"/>
    <col min="12" max="14" width="18.109375" style="59" customWidth="1"/>
    <col min="15" max="15" width="36.6640625" style="59" customWidth="1"/>
    <col min="16" max="16" width="41.5546875" style="185" customWidth="1"/>
    <col min="17" max="17" width="30.33203125" style="189" customWidth="1"/>
    <col min="18" max="18" width="16.6640625" style="191" customWidth="1"/>
    <col min="19" max="19" width="49.5546875" style="58" customWidth="1"/>
    <col min="20" max="20" width="25.44140625" style="58" customWidth="1"/>
    <col min="21" max="21" width="21.6640625" style="265" customWidth="1"/>
    <col min="22" max="22" width="36.109375" style="252" customWidth="1"/>
    <col min="23" max="23" width="22.88671875" style="181" customWidth="1"/>
    <col min="24" max="24" width="13.33203125" style="181" customWidth="1"/>
    <col min="25" max="25" width="14.6640625" style="181" customWidth="1"/>
    <col min="26" max="26" width="23.88671875" style="212" customWidth="1"/>
    <col min="27" max="27" width="25.6640625" style="212" customWidth="1"/>
    <col min="28" max="28" width="35.33203125" style="241" customWidth="1"/>
    <col min="29" max="29" width="25.44140625" style="239" customWidth="1"/>
    <col min="30" max="30" width="25" style="239" customWidth="1"/>
    <col min="31" max="32" width="21.109375" style="239" customWidth="1"/>
    <col min="33" max="33" width="25.5546875" style="212" customWidth="1"/>
    <col min="34" max="34" width="24.109375" style="212" customWidth="1"/>
    <col min="35" max="35" width="15.6640625" style="239" customWidth="1"/>
    <col min="36" max="36" width="34.6640625" style="239" customWidth="1"/>
    <col min="37" max="37" width="19" style="248" customWidth="1"/>
    <col min="38" max="38" width="21.33203125" style="213" customWidth="1"/>
    <col min="39" max="41" width="21.109375" style="244" customWidth="1"/>
    <col min="42" max="42" width="14" style="212" customWidth="1"/>
    <col min="43" max="43" width="31.109375" style="212" customWidth="1"/>
    <col min="44" max="50" width="24.33203125" style="59" customWidth="1"/>
    <col min="51" max="51" width="16.5546875" style="59" customWidth="1"/>
    <col min="52" max="52" width="15.33203125" style="59" customWidth="1"/>
    <col min="53" max="53" width="19.33203125" style="59" customWidth="1"/>
    <col min="54" max="54" width="21.6640625" style="59" customWidth="1"/>
    <col min="55" max="57" width="16.44140625" style="59" customWidth="1"/>
    <col min="58" max="58" width="24.88671875" style="59" customWidth="1"/>
    <col min="59" max="59" width="26.109375" style="59" customWidth="1"/>
    <col min="60" max="61" width="25" style="59" customWidth="1"/>
    <col min="62" max="63" width="19.88671875" style="59" customWidth="1"/>
    <col min="64" max="64" width="25" style="59" customWidth="1"/>
    <col min="65" max="16384" width="9.109375" style="59"/>
  </cols>
  <sheetData>
    <row r="1" spans="1:64" ht="64.95" customHeight="1" x14ac:dyDescent="0.25">
      <c r="A1" s="280" t="s">
        <v>528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  <c r="AX1" s="281"/>
      <c r="AY1" s="281"/>
      <c r="AZ1" s="281"/>
      <c r="BA1" s="281"/>
      <c r="BB1" s="281"/>
      <c r="BC1" s="281"/>
      <c r="BD1" s="281"/>
      <c r="BE1" s="281"/>
      <c r="BF1" s="281"/>
      <c r="BG1" s="281"/>
      <c r="BH1" s="281"/>
      <c r="BI1" s="281"/>
      <c r="BJ1" s="281"/>
      <c r="BK1" s="281"/>
      <c r="BL1" s="281"/>
    </row>
    <row r="2" spans="1:64" x14ac:dyDescent="0.25">
      <c r="A2" s="282" t="s">
        <v>529</v>
      </c>
      <c r="B2" s="283"/>
      <c r="C2" s="283"/>
      <c r="D2" s="283"/>
      <c r="E2" s="283"/>
      <c r="F2" s="286" t="s">
        <v>19</v>
      </c>
      <c r="G2" s="286"/>
      <c r="H2" s="286"/>
      <c r="I2" s="286"/>
      <c r="J2" s="286"/>
      <c r="K2" s="286"/>
      <c r="L2" s="286"/>
      <c r="M2" s="286"/>
      <c r="N2" s="286"/>
      <c r="O2" s="286"/>
      <c r="P2" s="287"/>
      <c r="Q2" s="290" t="s">
        <v>20</v>
      </c>
      <c r="R2" s="291"/>
      <c r="S2" s="291"/>
      <c r="T2" s="291"/>
      <c r="U2" s="291"/>
      <c r="V2" s="291"/>
      <c r="W2" s="291"/>
      <c r="X2" s="291"/>
      <c r="Y2" s="292"/>
      <c r="Z2" s="296" t="s">
        <v>21</v>
      </c>
      <c r="AA2" s="297"/>
      <c r="AB2" s="298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9"/>
      <c r="AR2" s="304" t="s">
        <v>530</v>
      </c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8" t="s">
        <v>531</v>
      </c>
      <c r="BD2" s="309"/>
      <c r="BE2" s="309"/>
      <c r="BF2" s="309"/>
      <c r="BG2" s="309"/>
      <c r="BH2" s="309"/>
      <c r="BI2" s="309"/>
      <c r="BJ2" s="309"/>
      <c r="BK2" s="309"/>
      <c r="BL2" s="309"/>
    </row>
    <row r="3" spans="1:64" s="232" customFormat="1" x14ac:dyDescent="0.25">
      <c r="A3" s="284"/>
      <c r="B3" s="285"/>
      <c r="C3" s="285"/>
      <c r="D3" s="285"/>
      <c r="E3" s="285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9"/>
      <c r="Q3" s="293"/>
      <c r="R3" s="294"/>
      <c r="S3" s="294"/>
      <c r="T3" s="294"/>
      <c r="U3" s="294"/>
      <c r="V3" s="294"/>
      <c r="W3" s="294"/>
      <c r="X3" s="294"/>
      <c r="Y3" s="295"/>
      <c r="Z3" s="300"/>
      <c r="AA3" s="301"/>
      <c r="AB3" s="302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3"/>
      <c r="AR3" s="306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10"/>
      <c r="BD3" s="311"/>
      <c r="BE3" s="311"/>
      <c r="BF3" s="311"/>
      <c r="BG3" s="311"/>
      <c r="BH3" s="311"/>
      <c r="BI3" s="311"/>
      <c r="BJ3" s="311"/>
      <c r="BK3" s="311"/>
      <c r="BL3" s="311"/>
    </row>
    <row r="4" spans="1:64" s="185" customFormat="1" ht="62.4" x14ac:dyDescent="0.25">
      <c r="A4" s="9" t="s">
        <v>532</v>
      </c>
      <c r="B4" s="9" t="s">
        <v>533</v>
      </c>
      <c r="C4" s="9" t="s">
        <v>534</v>
      </c>
      <c r="D4" s="9" t="s">
        <v>535</v>
      </c>
      <c r="E4" s="9" t="s">
        <v>536</v>
      </c>
      <c r="F4" s="10" t="s">
        <v>537</v>
      </c>
      <c r="G4" s="9" t="s">
        <v>538</v>
      </c>
      <c r="H4" s="9" t="s">
        <v>22</v>
      </c>
      <c r="I4" s="9" t="s">
        <v>23</v>
      </c>
      <c r="J4" s="190" t="s">
        <v>539</v>
      </c>
      <c r="K4" s="190" t="s">
        <v>540</v>
      </c>
      <c r="L4" s="10" t="s">
        <v>25</v>
      </c>
      <c r="M4" s="10" t="s">
        <v>541</v>
      </c>
      <c r="N4" s="10" t="s">
        <v>542</v>
      </c>
      <c r="O4" s="10" t="s">
        <v>543</v>
      </c>
      <c r="P4" s="9" t="s">
        <v>544</v>
      </c>
      <c r="Q4" s="9" t="s">
        <v>545</v>
      </c>
      <c r="R4" s="9" t="s">
        <v>9</v>
      </c>
      <c r="S4" s="10" t="s">
        <v>26</v>
      </c>
      <c r="T4" s="178" t="s">
        <v>546</v>
      </c>
      <c r="U4" s="178" t="s">
        <v>547</v>
      </c>
      <c r="V4" s="178" t="s">
        <v>548</v>
      </c>
      <c r="W4" s="178" t="s">
        <v>549</v>
      </c>
      <c r="X4" s="207" t="s">
        <v>550</v>
      </c>
      <c r="Y4" s="207" t="s">
        <v>551</v>
      </c>
      <c r="Z4" s="9" t="s">
        <v>552</v>
      </c>
      <c r="AA4" s="221" t="s">
        <v>553</v>
      </c>
      <c r="AB4" s="9" t="s">
        <v>554</v>
      </c>
      <c r="AC4" s="222" t="s">
        <v>555</v>
      </c>
      <c r="AD4" s="222" t="s">
        <v>556</v>
      </c>
      <c r="AE4" s="222" t="s">
        <v>33</v>
      </c>
      <c r="AF4" s="223" t="s">
        <v>557</v>
      </c>
      <c r="AG4" s="223" t="s">
        <v>558</v>
      </c>
      <c r="AH4" s="223" t="s">
        <v>559</v>
      </c>
      <c r="AI4" s="9" t="s">
        <v>560</v>
      </c>
      <c r="AJ4" s="222" t="s">
        <v>561</v>
      </c>
      <c r="AK4" s="245" t="s">
        <v>562</v>
      </c>
      <c r="AL4" s="178" t="s">
        <v>563</v>
      </c>
      <c r="AM4" s="190" t="s">
        <v>564</v>
      </c>
      <c r="AN4" s="190" t="s">
        <v>565</v>
      </c>
      <c r="AO4" s="190" t="s">
        <v>566</v>
      </c>
      <c r="AP4" s="9" t="s">
        <v>567</v>
      </c>
      <c r="AQ4" s="222" t="s">
        <v>568</v>
      </c>
      <c r="AR4" s="9" t="s">
        <v>569</v>
      </c>
      <c r="AS4" s="224" t="s">
        <v>570</v>
      </c>
      <c r="AT4" s="221" t="s">
        <v>571</v>
      </c>
      <c r="AU4" s="221" t="s">
        <v>572</v>
      </c>
      <c r="AV4" s="221" t="s">
        <v>573</v>
      </c>
      <c r="AW4" s="221" t="s">
        <v>574</v>
      </c>
      <c r="AX4" s="221" t="s">
        <v>575</v>
      </c>
      <c r="AY4" s="221" t="s">
        <v>576</v>
      </c>
      <c r="AZ4" s="221" t="s">
        <v>577</v>
      </c>
      <c r="BA4" s="221" t="s">
        <v>578</v>
      </c>
      <c r="BB4" s="224" t="s">
        <v>579</v>
      </c>
      <c r="BC4" s="190" t="s">
        <v>580</v>
      </c>
      <c r="BD4" s="190" t="s">
        <v>581</v>
      </c>
      <c r="BE4" s="190" t="s">
        <v>582</v>
      </c>
      <c r="BF4" s="9" t="s">
        <v>583</v>
      </c>
      <c r="BG4" s="190" t="s">
        <v>584</v>
      </c>
      <c r="BH4" s="190" t="s">
        <v>585</v>
      </c>
      <c r="BI4" s="190" t="s">
        <v>586</v>
      </c>
      <c r="BJ4" s="190" t="s">
        <v>587</v>
      </c>
      <c r="BK4" s="190" t="s">
        <v>588</v>
      </c>
      <c r="BL4" s="190" t="s">
        <v>589</v>
      </c>
    </row>
    <row r="5" spans="1:64" ht="63" customHeight="1" x14ac:dyDescent="0.25">
      <c r="A5" s="214"/>
      <c r="B5" s="214"/>
      <c r="C5" s="214"/>
      <c r="D5" s="214"/>
      <c r="E5" s="214"/>
      <c r="F5" s="214"/>
      <c r="G5" s="215"/>
      <c r="H5" s="214"/>
      <c r="I5" s="214"/>
      <c r="J5" s="216"/>
      <c r="K5" s="216"/>
      <c r="L5" s="217"/>
      <c r="M5" s="218"/>
      <c r="N5" s="217"/>
      <c r="O5" s="217"/>
      <c r="P5" s="217"/>
      <c r="Q5" s="262" t="s">
        <v>17</v>
      </c>
      <c r="R5" s="217"/>
      <c r="S5" s="250">
        <v>11873512.2652</v>
      </c>
      <c r="T5" s="219"/>
      <c r="U5" s="219"/>
      <c r="V5" s="253">
        <v>11873512.2652</v>
      </c>
      <c r="W5" s="229"/>
      <c r="X5" s="220"/>
      <c r="Y5" s="220"/>
      <c r="Z5" s="219"/>
      <c r="AA5" s="219"/>
      <c r="AB5" s="255"/>
      <c r="AC5" s="219"/>
      <c r="AD5" s="219"/>
      <c r="AE5" s="219"/>
      <c r="AF5" s="219"/>
      <c r="AG5" s="219"/>
      <c r="AH5" s="219"/>
      <c r="AI5" s="242"/>
      <c r="AJ5" s="219"/>
      <c r="AK5" s="246"/>
      <c r="AL5" s="219"/>
      <c r="AM5" s="257" t="s">
        <v>590</v>
      </c>
      <c r="AN5" s="230"/>
      <c r="AO5" s="230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</row>
    <row r="6" spans="1:64" ht="82.95" customHeight="1" x14ac:dyDescent="0.25">
      <c r="A6" s="201" t="s">
        <v>600</v>
      </c>
      <c r="B6" s="201" t="s">
        <v>600</v>
      </c>
      <c r="C6" s="201" t="s">
        <v>600</v>
      </c>
      <c r="D6" s="201" t="s">
        <v>600</v>
      </c>
      <c r="E6" s="201" t="s">
        <v>600</v>
      </c>
      <c r="F6" s="201" t="s">
        <v>596</v>
      </c>
      <c r="G6" s="204" t="s">
        <v>597</v>
      </c>
      <c r="H6" s="201">
        <v>106</v>
      </c>
      <c r="I6" s="201" t="s">
        <v>598</v>
      </c>
      <c r="J6" s="202">
        <v>45412</v>
      </c>
      <c r="K6" s="202">
        <v>45747</v>
      </c>
      <c r="L6" s="19" t="s">
        <v>47</v>
      </c>
      <c r="M6" s="205" t="s">
        <v>591</v>
      </c>
      <c r="N6" s="19" t="s">
        <v>595</v>
      </c>
      <c r="O6" s="19" t="s">
        <v>592</v>
      </c>
      <c r="P6" s="19" t="s">
        <v>595</v>
      </c>
      <c r="Q6" s="19" t="s">
        <v>14</v>
      </c>
      <c r="R6" s="19" t="s">
        <v>433</v>
      </c>
      <c r="S6" s="25" t="s">
        <v>599</v>
      </c>
      <c r="T6" s="180">
        <v>11873512.2652</v>
      </c>
      <c r="U6" s="264">
        <v>0</v>
      </c>
      <c r="V6" s="206" t="s">
        <v>593</v>
      </c>
      <c r="W6" s="228">
        <v>11873512.2652</v>
      </c>
      <c r="X6" s="227">
        <v>0.16559564131449306</v>
      </c>
      <c r="Y6" s="227" t="s">
        <v>47</v>
      </c>
      <c r="Z6" s="263" t="s">
        <v>601</v>
      </c>
      <c r="AA6" s="179"/>
      <c r="AB6" s="254"/>
      <c r="AC6" s="206">
        <v>0</v>
      </c>
      <c r="AD6" s="206">
        <v>0</v>
      </c>
      <c r="AE6" s="179">
        <v>0</v>
      </c>
      <c r="AF6" s="179">
        <v>0</v>
      </c>
      <c r="AG6" s="179">
        <v>0</v>
      </c>
      <c r="AH6" s="179">
        <v>11873512.2652</v>
      </c>
      <c r="AI6" s="26"/>
      <c r="AJ6" s="26"/>
      <c r="AK6" s="234"/>
      <c r="AL6" s="260"/>
      <c r="AM6" s="259"/>
      <c r="AN6" s="259"/>
      <c r="AO6" s="259"/>
      <c r="AP6" s="231"/>
      <c r="AQ6" s="179" t="s">
        <v>594</v>
      </c>
      <c r="AR6" s="235">
        <v>0</v>
      </c>
      <c r="AS6" s="210">
        <v>0</v>
      </c>
      <c r="AT6" s="233">
        <v>0</v>
      </c>
      <c r="AU6" s="233">
        <v>0</v>
      </c>
      <c r="AV6" s="233">
        <v>0</v>
      </c>
      <c r="AW6" s="233">
        <v>0</v>
      </c>
      <c r="AX6" s="233">
        <v>0</v>
      </c>
      <c r="AY6" s="234">
        <v>0</v>
      </c>
      <c r="AZ6" s="236">
        <v>0</v>
      </c>
      <c r="BA6" s="249">
        <v>0</v>
      </c>
      <c r="BB6" s="179" t="s">
        <v>594</v>
      </c>
      <c r="BC6" s="202"/>
      <c r="BD6" s="202"/>
      <c r="BE6" s="202"/>
      <c r="BF6" s="210"/>
      <c r="BG6" s="260"/>
      <c r="BH6" s="202"/>
      <c r="BI6" s="259"/>
      <c r="BJ6" s="26"/>
      <c r="BK6" s="261"/>
      <c r="BL6" s="19" t="s">
        <v>594</v>
      </c>
    </row>
    <row r="7" spans="1:64" ht="15.6" x14ac:dyDescent="0.25">
      <c r="A7" s="225"/>
      <c r="B7" s="225"/>
      <c r="C7" s="225"/>
      <c r="D7" s="225"/>
      <c r="E7" s="225"/>
      <c r="F7" s="225"/>
      <c r="G7" s="225"/>
      <c r="H7" s="226"/>
      <c r="I7" s="225"/>
      <c r="J7" s="226"/>
      <c r="K7" s="226"/>
      <c r="L7" s="225"/>
      <c r="M7" s="225"/>
      <c r="N7" s="225"/>
      <c r="O7" s="225"/>
      <c r="P7" s="226"/>
      <c r="Q7" s="226"/>
      <c r="R7" s="226"/>
      <c r="S7" s="225"/>
      <c r="T7" s="203">
        <f>T6</f>
        <v>11873512.2652</v>
      </c>
      <c r="U7" s="203">
        <f>U6</f>
        <v>0</v>
      </c>
      <c r="V7" s="251"/>
      <c r="W7" s="203">
        <f>W6</f>
        <v>11873512.2652</v>
      </c>
      <c r="X7" s="208"/>
      <c r="Y7" s="208"/>
      <c r="Z7" s="203"/>
      <c r="AA7" s="203"/>
      <c r="AB7" s="256"/>
      <c r="AC7" s="203">
        <f t="shared" ref="AC7:AH7" si="0">AC6</f>
        <v>0</v>
      </c>
      <c r="AD7" s="203">
        <f t="shared" si="0"/>
        <v>0</v>
      </c>
      <c r="AE7" s="203">
        <f t="shared" si="0"/>
        <v>0</v>
      </c>
      <c r="AF7" s="203">
        <f t="shared" si="0"/>
        <v>0</v>
      </c>
      <c r="AG7" s="203">
        <f t="shared" si="0"/>
        <v>0</v>
      </c>
      <c r="AH7" s="203">
        <f t="shared" si="0"/>
        <v>11873512.2652</v>
      </c>
      <c r="AI7" s="243"/>
      <c r="AJ7" s="203"/>
      <c r="AK7" s="247"/>
      <c r="AL7" s="203">
        <v>0</v>
      </c>
      <c r="AM7" s="211"/>
      <c r="AN7" s="211"/>
      <c r="AO7" s="211"/>
      <c r="AP7" s="203"/>
      <c r="AQ7" s="203"/>
      <c r="AR7" s="237">
        <v>0</v>
      </c>
      <c r="AS7" s="237">
        <v>0</v>
      </c>
      <c r="AT7" s="57"/>
      <c r="AU7" s="57"/>
      <c r="AV7" s="57"/>
      <c r="AW7" s="57"/>
      <c r="AX7" s="57"/>
      <c r="AY7" s="238"/>
      <c r="AZ7" s="238"/>
      <c r="BA7" s="238"/>
      <c r="BB7" s="57"/>
      <c r="BC7" s="57"/>
      <c r="BD7" s="57"/>
      <c r="BE7" s="57"/>
      <c r="BF7" s="237"/>
      <c r="BG7" s="57"/>
      <c r="BH7" s="57"/>
      <c r="BI7" s="57"/>
      <c r="BJ7" s="57"/>
      <c r="BK7" s="57"/>
      <c r="BL7" s="57"/>
    </row>
    <row r="8" spans="1:64" x14ac:dyDescent="0.25">
      <c r="BF8" s="240"/>
    </row>
    <row r="9" spans="1:64" x14ac:dyDescent="0.25">
      <c r="BF9" s="240"/>
    </row>
    <row r="10" spans="1:64" x14ac:dyDescent="0.25">
      <c r="BF10" s="240"/>
    </row>
    <row r="11" spans="1:64" x14ac:dyDescent="0.25">
      <c r="BF11" s="240"/>
    </row>
    <row r="12" spans="1:64" x14ac:dyDescent="0.25">
      <c r="BF12" s="240"/>
    </row>
    <row r="13" spans="1:64" x14ac:dyDescent="0.25">
      <c r="BF13" s="240"/>
    </row>
    <row r="14" spans="1:64" x14ac:dyDescent="0.25">
      <c r="BF14" s="240"/>
    </row>
    <row r="15" spans="1:64" x14ac:dyDescent="0.25">
      <c r="BF15" s="240"/>
    </row>
    <row r="16" spans="1:64" x14ac:dyDescent="0.25">
      <c r="BF16" s="240"/>
    </row>
    <row r="17" spans="58:58" x14ac:dyDescent="0.25">
      <c r="BF17" s="240"/>
    </row>
  </sheetData>
  <autoFilter ref="A4:BL7" xr:uid="{ECDEB3C4-0339-4179-931B-812B7582C908}"/>
  <mergeCells count="7">
    <mergeCell ref="A1:BL1"/>
    <mergeCell ref="A2:E3"/>
    <mergeCell ref="F2:P3"/>
    <mergeCell ref="Q2:Y3"/>
    <mergeCell ref="Z2:AQ3"/>
    <mergeCell ref="AR2:BB3"/>
    <mergeCell ref="BC2:BL3"/>
  </mergeCells>
  <phoneticPr fontId="25" type="noConversion"/>
  <conditionalFormatting sqref="AQ6">
    <cfRule type="containsText" dxfId="29" priority="1913" operator="containsText" text="Contratado ">
      <formula>NOT(ISERROR(SEARCH("Contratado ",AQ6)))</formula>
    </cfRule>
    <cfRule type="containsText" dxfId="28" priority="1907" operator="containsText" text="Acción cancelada o redirigida ">
      <formula>NOT(ISERROR(SEARCH("Acción cancelada o redirigida ",AQ6)))</formula>
    </cfRule>
    <cfRule type="containsText" dxfId="27" priority="1906" operator="containsText" text="Fianzas pendientes ">
      <formula>NOT(ISERROR(SEARCH("Fianzas pendientes ",AQ6)))</formula>
    </cfRule>
    <cfRule type="containsText" dxfId="26" priority="1912" operator="containsText" text="En desarrollo de propuesta técnica">
      <formula>NOT(ISERROR(SEARCH("En desarrollo de propuesta técnica",AQ6)))</formula>
    </cfRule>
    <cfRule type="containsText" dxfId="25" priority="1911" operator="containsText" text="En ajuste de costos ">
      <formula>NOT(ISERROR(SEARCH("En ajuste de costos ",AQ6)))</formula>
    </cfRule>
    <cfRule type="containsText" dxfId="24" priority="1910" operator="containsText" text="En adjudicación">
      <formula>NOT(ISERROR(SEARCH("En adjudicación",AQ6)))</formula>
    </cfRule>
    <cfRule type="containsText" dxfId="23" priority="1909" operator="containsText" text="En proceso de contratación">
      <formula>NOT(ISERROR(SEARCH("En proceso de contratación",AQ6)))</formula>
    </cfRule>
    <cfRule type="containsText" dxfId="22" priority="1908" operator="containsText" text="Sin información de Campus/CNMS">
      <formula>NOT(ISERROR(SEARCH("Sin información de Campus/CNMS",AQ6)))</formula>
    </cfRule>
  </conditionalFormatting>
  <conditionalFormatting sqref="BB6">
    <cfRule type="containsText" dxfId="21" priority="749" operator="containsText" text="Acción cancelada o redirigida ">
      <formula>NOT(ISERROR(SEARCH("Acción cancelada o redirigida ",BB6)))</formula>
    </cfRule>
    <cfRule type="containsText" dxfId="20" priority="750" operator="containsText" text="En proceso de contratación">
      <formula>NOT(ISERROR(SEARCH("En proceso de contratación",BB6)))</formula>
    </cfRule>
    <cfRule type="containsText" dxfId="19" priority="751" operator="containsText" text="Inicio de los trabajos ">
      <formula>NOT(ISERROR(SEARCH("Inicio de los trabajos ",BB6)))</formula>
    </cfRule>
    <cfRule type="containsText" dxfId="18" priority="752" operator="containsText" text="En proceso de ejecución">
      <formula>NOT(ISERROR(SEARCH("En proceso de ejecución",BB6)))</formula>
    </cfRule>
    <cfRule type="containsText" dxfId="17" priority="753" operator="containsText" text="Trabajos concluidos">
      <formula>NOT(ISERROR(SEARCH("Trabajos concluidos",BB6)))</formula>
    </cfRule>
    <cfRule type="containsText" dxfId="16" priority="754" operator="containsText" text="Sin información de Campus/CNMS">
      <formula>NOT(ISERROR(SEARCH("Sin información de Campus/CNMS",BB6)))</formula>
    </cfRule>
    <cfRule type="containsText" dxfId="15" priority="748" operator="containsText" text="En desarrollo de propuesta técnica">
      <formula>NOT(ISERROR(SEARCH("En desarrollo de propuesta técnica",BB6)))</formula>
    </cfRule>
  </conditionalFormatting>
  <conditionalFormatting sqref="BG6">
    <cfRule type="containsText" dxfId="14" priority="761" operator="containsText" text="OK">
      <formula>NOT(ISERROR(SEARCH("OK",BG6)))</formula>
    </cfRule>
    <cfRule type="containsText" dxfId="13" priority="760" operator="containsText" text="VERIFICAR">
      <formula>NOT(ISERROR(SEARCH("VERIFICAR",BG6)))</formula>
    </cfRule>
  </conditionalFormatting>
  <conditionalFormatting sqref="BJ6">
    <cfRule type="containsText" dxfId="12" priority="757" operator="containsText" text="CADUCA">
      <formula>NOT(ISERROR(SEARCH("CADUCA",BJ6)))</formula>
    </cfRule>
    <cfRule type="containsText" dxfId="11" priority="759" operator="containsText" text="VIGENTE">
      <formula>NOT(ISERROR(SEARCH("VIGENTE",BJ6)))</formula>
    </cfRule>
    <cfRule type="containsText" dxfId="10" priority="758" operator="containsText" text="CADUCA">
      <formula>NOT(ISERROR(SEARCH("CADUCA",BJ6)))</formula>
    </cfRule>
  </conditionalFormatting>
  <conditionalFormatting sqref="BK6">
    <cfRule type="colorScale" priority="770">
      <colorScale>
        <cfvo type="num" val="0"/>
        <cfvo type="num" val="365"/>
        <color rgb="FFFFC000"/>
        <color rgb="FF00B050"/>
      </colorScale>
    </cfRule>
    <cfRule type="colorScale" priority="771">
      <colorScale>
        <cfvo type="num" val="0"/>
        <cfvo type="num" val="365"/>
        <color rgb="FFC00000"/>
        <color rgb="FF00B050"/>
      </colorScale>
    </cfRule>
    <cfRule type="colorScale" priority="772">
      <colorScale>
        <cfvo type="min"/>
        <cfvo type="max"/>
        <color rgb="FFFF0000"/>
        <color rgb="FF00B050"/>
      </colorScale>
    </cfRule>
    <cfRule type="colorScale" priority="7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L6">
    <cfRule type="containsText" dxfId="9" priority="755" operator="containsText" text="En proceso de contratación">
      <formula>NOT(ISERROR(SEARCH("En proceso de contratación",BL6)))</formula>
    </cfRule>
    <cfRule type="containsText" dxfId="8" priority="756" operator="containsText" text="En desarrollo de propuesta técnica">
      <formula>NOT(ISERROR(SEARCH("En desarrollo de propuesta técnica",BL6)))</formula>
    </cfRule>
    <cfRule type="containsText" dxfId="7" priority="766" operator="containsText" text="En elaboración de actas">
      <formula>NOT(ISERROR(SEARCH("En elaboración de actas",BL6)))</formula>
    </cfRule>
    <cfRule type="containsText" dxfId="6" priority="767" operator="containsText" text="Verificación programada">
      <formula>NOT(ISERROR(SEARCH("Verificación programada",BL6)))</formula>
    </cfRule>
    <cfRule type="containsText" dxfId="5" priority="768" operator="containsText" text="En proceso de finiquito ">
      <formula>NOT(ISERROR(SEARCH("En proceso de finiquito ",BL6)))</formula>
    </cfRule>
    <cfRule type="containsText" dxfId="4" priority="769" operator="containsText" text="Sin información de Campus/CNMS">
      <formula>NOT(ISERROR(SEARCH("Sin información de Campus/CNMS",BL6)))</formula>
    </cfRule>
    <cfRule type="containsText" dxfId="3" priority="764" operator="containsText" text="Actas Entregadas ">
      <formula>NOT(ISERROR(SEARCH("Actas Entregadas ",BL6)))</formula>
    </cfRule>
    <cfRule type="containsText" dxfId="2" priority="763" operator="containsText" text="Garantias y fianzas entregadas ">
      <formula>NOT(ISERROR(SEARCH("Garantias y fianzas entregadas ",BL6)))</formula>
    </cfRule>
    <cfRule type="containsText" dxfId="1" priority="762" operator="containsText" text="Cierre Concluido">
      <formula>NOT(ISERROR(SEARCH("Cierre Concluido",BL6)))</formula>
    </cfRule>
    <cfRule type="containsText" dxfId="0" priority="765" operator="containsText" text="Atendiendo observaciones ">
      <formula>NOT(ISERROR(SEARCH("Atendiendo observaciones ",BL6)))</formula>
    </cfRule>
  </conditionalFormatting>
  <dataValidations count="2">
    <dataValidation type="list" allowBlank="1" showInputMessage="1" showErrorMessage="1" sqref="R6" xr:uid="{47163A13-C740-4FC6-9F78-E54A50CB21AC}">
      <formula1>#REF!</formula1>
    </dataValidation>
    <dataValidation type="list" allowBlank="1" showInputMessage="1" showErrorMessage="1" sqref="BL6 Q6 R5 AQ6 BB6" xr:uid="{2FA8B1CD-7D23-4089-9375-31953C2756A2}">
      <formula1>#REF!</formula1>
    </dataValidation>
  </dataValidations>
  <pageMargins left="0.23622047244094491" right="0.23622047244094491" top="0.74803149606299213" bottom="0.74803149606299213" header="0.31496062992125984" footer="0.31496062992125984"/>
  <pageSetup scale="2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ECD5849EA3E24CAD3CE2D314CBF1BF" ma:contentTypeVersion="15" ma:contentTypeDescription="Crear nuevo documento." ma:contentTypeScope="" ma:versionID="6ebe41c628b1e87ee23df6ff6d87958f">
  <xsd:schema xmlns:xsd="http://www.w3.org/2001/XMLSchema" xmlns:xs="http://www.w3.org/2001/XMLSchema" xmlns:p="http://schemas.microsoft.com/office/2006/metadata/properties" xmlns:ns2="d53249f8-63af-4167-9c13-a41015a2022f" xmlns:ns3="19578bfc-1bf4-488f-9b47-02590ec5a671" targetNamespace="http://schemas.microsoft.com/office/2006/metadata/properties" ma:root="true" ma:fieldsID="106ed86d91f9802ad1230250372e24d2" ns2:_="" ns3:_="">
    <xsd:import namespace="d53249f8-63af-4167-9c13-a41015a2022f"/>
    <xsd:import namespace="19578bfc-1bf4-488f-9b47-02590ec5a6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249f8-63af-4167-9c13-a41015a202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5b1e1152-38a9-4b12-bbf0-d57e653ae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78bfc-1bf4-488f-9b47-02590ec5a67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203dd0e-53f2-43ca-a649-0bfbad5f516c}" ma:internalName="TaxCatchAll" ma:showField="CatchAllData" ma:web="19578bfc-1bf4-488f-9b47-02590ec5a6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3249f8-63af-4167-9c13-a41015a2022f">
      <Terms xmlns="http://schemas.microsoft.com/office/infopath/2007/PartnerControls"/>
    </lcf76f155ced4ddcb4097134ff3c332f>
    <TaxCatchAll xmlns="19578bfc-1bf4-488f-9b47-02590ec5a6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E9D90-21A4-47AF-A00E-A43ADE9FB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249f8-63af-4167-9c13-a41015a2022f"/>
    <ds:schemaRef ds:uri="19578bfc-1bf4-488f-9b47-02590ec5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DF6618-8A9A-46A8-8185-478239F9E465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e9aac125-ff49-43bb-aba7-9d00b56921e1"/>
    <ds:schemaRef ds:uri="http://purl.org/dc/dcmitype/"/>
    <ds:schemaRef ds:uri="http://purl.org/dc/terms/"/>
    <ds:schemaRef ds:uri="http://schemas.microsoft.com/office/infopath/2007/PartnerControls"/>
    <ds:schemaRef ds:uri="01f3c0b0-f54a-4a0c-9a27-9af3113f6390"/>
    <ds:schemaRef ds:uri="d53249f8-63af-4167-9c13-a41015a2022f"/>
    <ds:schemaRef ds:uri="19578bfc-1bf4-488f-9b47-02590ec5a671"/>
  </ds:schemaRefs>
</ds:datastoreItem>
</file>

<file path=customXml/itemProps3.xml><?xml version="1.0" encoding="utf-8"?>
<ds:datastoreItem xmlns:ds="http://schemas.openxmlformats.org/officeDocument/2006/customXml" ds:itemID="{D3E883F2-4B4B-4465-8D01-AC591E710F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Concentrado</vt:lpstr>
      <vt:lpstr>CNMS</vt:lpstr>
      <vt:lpstr>CCS</vt:lpstr>
      <vt:lpstr>CG</vt:lpstr>
      <vt:lpstr>CIS</vt:lpstr>
      <vt:lpstr>CL</vt:lpstr>
      <vt:lpstr>IC</vt:lpstr>
      <vt:lpstr>Desglose </vt:lpstr>
      <vt:lpstr>Concentrado!Área_de_impresión</vt:lpstr>
      <vt:lpstr>'Desglose '!Área_de_impresión</vt:lpstr>
      <vt:lpstr>'Desglose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Javier Adrián Vargas Gallegos</cp:lastModifiedBy>
  <cp:revision/>
  <dcterms:created xsi:type="dcterms:W3CDTF">2018-01-25T18:56:45Z</dcterms:created>
  <dcterms:modified xsi:type="dcterms:W3CDTF">2024-12-27T18:53:27Z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0x0101004DECD5849EA3E24CAD3CE2D314CBF1BF</vt:lpwstr>
  </property>
  <property fmtid="{D5CDD505-2E9C-101B-9397-08002B2CF9AE}" pid="3" name="AuthorIds_UIVersion_512">
    <vt:lpwstr>12</vt:lpwstr>
  </property>
  <property fmtid="{D5CDD505-2E9C-101B-9397-08002B2CF9AE}" pid="4" name="AuthorIds_UIVersion_104448">
    <vt:lpwstr>6</vt:lpwstr>
  </property>
  <property fmtid="{D5CDD505-2E9C-101B-9397-08002B2CF9AE}" pid="5" name="MediaServiceImageTags">
    <vt:lpwstr/>
  </property>
</Properties>
</file>